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37c365f87e64176" /></Relationships>
</file>

<file path=xl/workbook.xml><?xml version="1.0" encoding="utf-8"?>
<x:workbook xmlns:x="http://schemas.openxmlformats.org/spreadsheetml/2006/main">
  <x:sheets>
    <x:sheet xmlns:r="http://schemas.openxmlformats.org/officeDocument/2006/relationships" name="Handover" sheetId="1" r:id="Rf02f09f0fb324c4c"/>
    <x:sheet xmlns:r="http://schemas.openxmlformats.org/officeDocument/2006/relationships" name="Analysis" sheetId="2" r:id="R04822048dd5a4868"/>
    <x:sheet xmlns:r="http://schemas.openxmlformats.org/officeDocument/2006/relationships" name="Findings" sheetId="3" r:id="R0aadb98000664851"/>
    <x:sheet xmlns:r="http://schemas.openxmlformats.org/officeDocument/2006/relationships" name="Sources" sheetId="4" r:id="R31fcec3deaca44be"/>
    <x:sheet xmlns:r="http://schemas.openxmlformats.org/officeDocument/2006/relationships" name="Review" sheetId="5" r:id="Rda1ad56582924306"/>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00;(#,##0.00);&quot;–&quot;"/>
    <x:numFmt numFmtId="201" formatCode="0.00%;(0.00%);&quot;–&quot;"/>
    <x:numFmt numFmtId="202" formatCode="0.00"/>
    <x:numFmt numFmtId="203" formatCode="yyyy-mm-dd"/>
    <x:numFmt numFmtId="204" formatCode="0.00&quot;×&quot;"/>
    <x:numFmt numFmtId="205" formatCode="0.00&quot; pp&quot;;(0.00)&quot; pp&quot;;&quot;–&quot;"/>
  </x:numFmts>
  <x:fonts count="9">
    <x:font>
      <x:sz val="11"/>
      <x:name val="Carlito"/>
    </x:font>
    <x:font>
      <x:sz val="10"/>
      <x:color rgb="FF18202B"/>
      <x:name val="Arial"/>
    </x:font>
    <x:font>
      <x:b/>
      <x:sz val="16"/>
      <x:color rgb="FF162940"/>
      <x:name val="Arial"/>
    </x:font>
    <x:font>
      <x:sz val="10"/>
      <x:color rgb="FF647182"/>
      <x:name val="Arial"/>
    </x:font>
    <x:font>
      <x:b/>
      <x:sz val="10"/>
      <x:color rgb="FFFFFFFF"/>
      <x:name val="Arial"/>
    </x:font>
    <x:font>
      <x:sz val="10"/>
      <x:color rgb="FF155A9C"/>
      <x:name val="Arial"/>
    </x:font>
    <x:font>
      <x:sz val="10"/>
      <x:color rgb="FFA93131"/>
      <x:name val="Arial"/>
    </x:font>
    <x:font>
      <x:b/>
      <x:sz val="10"/>
      <x:color rgb="FF18202B"/>
      <x:name val="Arial"/>
    </x:font>
    <x:font>
      <x:sz val="10"/>
      <x:color rgb="FF19734A"/>
      <x:name val="Arial"/>
    </x:font>
  </x:fonts>
  <x:fills count="5">
    <x:fill>
      <x:patternFill patternType="none"/>
    </x:fill>
    <x:fill>
      <x:patternFill patternType="gray125"/>
    </x:fill>
    <x:fill>
      <x:patternFill patternType="solid">
        <x:fgColor rgb="FF162940"/>
      </x:patternFill>
    </x:fill>
    <x:fill>
      <x:patternFill patternType="solid">
        <x:fgColor rgb="FFFFF5DC"/>
      </x:patternFill>
    </x:fill>
    <x:fill>
      <x:patternFill patternType="solid">
        <x:fgColor rgb="FFF1F4F7"/>
      </x:patternFill>
    </x:fill>
  </x:fills>
  <x:borders count="2">
    <x:border/>
    <x:border>
      <x:bottom style="thin">
        <x:color rgb="FFCDD4DC"/>
      </x:bottom>
    </x:border>
  </x:borders>
  <x:cellStyleXfs count="1">
    <x:xf numFmtId="0" fontId="0" fillId="0" borderId="0"/>
  </x:cellStyleXfs>
  <x:cellXfs count="6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1" fillId="2" borderId="0" xfId="0" applyNumberFormat="1" applyFont="1" applyFill="1" applyBorder="1" applyAlignment="1">
      <x:alignment vertical="top"/>
    </x:xf>
    <x:xf numFmtId="0" fontId="4" fillId="2" borderId="0" xfId="0" applyNumberFormat="1" applyFont="1" applyFill="1" applyBorder="1" applyAlignment="1">
      <x:alignment vertical="top"/>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200" fontId="5" fillId="3"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5" fillId="3"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202" fontId="5" fillId="3" borderId="0" xfId="0" applyNumberFormat="1" applyFont="1" applyFill="1" applyBorder="1" applyAlignment="1">
      <x:alignment vertical="top" wrapText="1"/>
    </x:xf>
    <x:xf numFmtId="202" fontId="1" fillId="0" borderId="0" xfId="0" applyNumberFormat="1" applyFont="1" applyFill="1" applyBorder="1" applyAlignment="1">
      <x:alignment vertical="top" wrapText="1"/>
    </x:xf>
    <x:xf numFmtId="200" fontId="5" fillId="3" borderId="0" xfId="0" applyNumberFormat="1" applyFont="1" applyFill="1" applyBorder="1" applyAlignment="1">
      <x:alignment horizontal="right" vertical="top" wrapText="1"/>
    </x:xf>
    <x:xf numFmtId="200" fontId="1" fillId="0" borderId="0" xfId="0" applyNumberFormat="1" applyFont="1" applyFill="1" applyBorder="1" applyAlignment="1">
      <x:alignment horizontal="right" vertical="top" wrapText="1"/>
    </x:xf>
    <x:xf numFmtId="202" fontId="5" fillId="3" borderId="0" xfId="0" applyNumberFormat="1" applyFont="1" applyFill="1" applyBorder="1" applyAlignment="1">
      <x:alignment horizontal="right" vertical="top" wrapText="1"/>
    </x:xf>
    <x:xf numFmtId="202" fontId="1" fillId="0" borderId="0" xfId="0" applyNumberFormat="1" applyFont="1" applyFill="1" applyBorder="1" applyAlignment="1">
      <x:alignment horizontal="right" vertical="top" wrapText="1"/>
    </x:xf>
    <x:xf numFmtId="201" fontId="5" fillId="3" borderId="0" xfId="0" applyNumberFormat="1" applyFont="1" applyFill="1" applyBorder="1" applyAlignment="1">
      <x:alignment horizontal="right" vertical="top" wrapText="1"/>
    </x:xf>
    <x:xf numFmtId="201" fontId="1" fillId="0" borderId="0" xfId="0" applyNumberFormat="1" applyFont="1" applyFill="1" applyBorder="1" applyAlignment="1">
      <x:alignment horizontal="right" vertical="top" wrapText="1"/>
    </x:xf>
    <x:xf numFmtId="200" fontId="3" fillId="0" borderId="0" xfId="0" applyNumberFormat="1" applyFont="1" applyFill="1" applyBorder="1" applyAlignment="1">
      <x:alignment horizontal="right" vertical="top" wrapText="1"/>
    </x:xf>
    <x:xf numFmtId="202" fontId="3" fillId="0" borderId="0" xfId="0" applyNumberFormat="1" applyFont="1" applyFill="1" applyBorder="1" applyAlignment="1">
      <x:alignment horizontal="right" vertical="top" wrapText="1"/>
    </x:xf>
    <x:xf numFmtId="201" fontId="3" fillId="0" borderId="0" xfId="0" applyNumberFormat="1" applyFont="1" applyFill="1" applyBorder="1" applyAlignment="1">
      <x:alignment horizontal="right" vertical="top" wrapText="1"/>
    </x:xf>
    <x:xf numFmtId="0" fontId="6" fillId="0" borderId="0" xfId="0" applyNumberFormat="1" applyFont="1" applyFill="1" applyBorder="1" applyAlignment="1">
      <x:alignment vertical="top" wrapText="1"/>
    </x:xf>
    <x:xf numFmtId="0" fontId="7" fillId="0"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4" borderId="0" xfId="0" applyNumberFormat="1" applyFont="1" applyFill="1" applyBorder="1" applyAlignment="1">
      <x:alignment vertical="top"/>
    </x:xf>
    <x:xf numFmtId="203" fontId="1" fillId="4" borderId="0" xfId="0" applyNumberFormat="1" applyFont="1" applyFill="1" applyBorder="1" applyAlignment="1">
      <x:alignment vertical="top"/>
    </x:xf>
    <x:xf numFmtId="0" fontId="8" fillId="0" borderId="0" xfId="0" applyNumberFormat="1" applyFont="1" applyFill="1" applyBorder="1" applyAlignment="1">
      <x:alignment vertical="top"/>
    </x:xf>
    <x:xf numFmtId="200" fontId="8" fillId="0" borderId="0" xfId="0" applyNumberFormat="1" applyFont="1" applyFill="1" applyBorder="1" applyAlignment="1">
      <x:alignment vertical="top"/>
    </x:xf>
    <x:xf numFmtId="200" fontId="1" fillId="0" borderId="0" xfId="0" applyNumberFormat="1" applyFont="1" applyFill="1" applyBorder="1" applyAlignment="1">
      <x:alignment vertical="top"/>
    </x:xf>
    <x:xf numFmtId="201" fontId="1" fillId="0" borderId="0" xfId="0" applyNumberFormat="1" applyFont="1" applyFill="1" applyBorder="1" applyAlignment="1">
      <x:alignment vertical="top"/>
    </x:xf>
    <x:xf numFmtId="0" fontId="4" fillId="2" borderId="0" xfId="0" applyNumberFormat="1" applyFont="1" applyFill="1" applyBorder="1" applyAlignment="1">
      <x:alignment horizontal="left" vertical="center" wrapText="1"/>
    </x:xf>
    <x:xf numFmtId="204" fontId="8" fillId="0" borderId="0" xfId="0" applyNumberFormat="1" applyFont="1" applyFill="1" applyBorder="1" applyAlignment="1">
      <x:alignment vertical="top"/>
    </x:xf>
    <x:xf numFmtId="201" fontId="8" fillId="0" borderId="0" xfId="0" applyNumberFormat="1" applyFont="1" applyFill="1" applyBorder="1" applyAlignment="1">
      <x:alignment vertical="top"/>
    </x:xf>
    <x:xf numFmtId="205" fontId="1" fillId="0" borderId="0" xfId="0" applyNumberFormat="1" applyFont="1" applyFill="1" applyBorder="1" applyAlignment="1">
      <x:alignment vertical="top"/>
    </x:xf>
    <x:xf numFmtId="0" fontId="8" fillId="0" borderId="0"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1" fillId="3" borderId="1" xfId="0" applyNumberFormat="1" applyFont="1" applyFill="1" applyBorder="1" applyAlignment="1">
      <x:alignment vertical="top" wrapText="1"/>
    </x:xf>
    <x:xf numFmtId="0" fontId="5" fillId="3" borderId="1" xfId="0" applyNumberFormat="1" applyFont="1" applyFill="1" applyBorder="1" applyAlignment="1">
      <x:alignment vertical="top" wrapText="1"/>
    </x:xf>
    <x:xf numFmtId="200" fontId="8" fillId="0" borderId="1" xfId="0" applyNumberFormat="1" applyFont="1" applyFill="1" applyBorder="1" applyAlignment="1">
      <x:alignment vertical="top" wrapText="1"/>
    </x:xf>
    <x:xf numFmtId="205" fontId="8" fillId="0" borderId="1" xfId="0" applyNumberFormat="1" applyFont="1" applyFill="1" applyBorder="1" applyAlignment="1">
      <x:alignment vertical="top" wrapText="1"/>
    </x:xf>
    <x:xf numFmtId="201" fontId="8" fillId="0" borderId="1" xfId="0" applyNumberFormat="1" applyFont="1" applyFill="1" applyBorder="1" applyAlignment="1">
      <x:alignment vertical="top" wrapText="1"/>
    </x:xf>
    <x:xf numFmtId="0" fontId="1" fillId="3" borderId="0" xfId="0" applyNumberFormat="1" applyFont="1" applyFill="1" applyBorder="1" applyAlignment="1">
      <x:alignment vertical="top"/>
    </x:xf>
    <x:xf numFmtId="0" fontId="5" fillId="3" borderId="0" xfId="0" applyNumberFormat="1" applyFont="1" applyFill="1" applyBorder="1" applyAlignment="1">
      <x:alignment vertical="top"/>
    </x:xf>
    <x:xf numFmtId="203" fontId="5" fillId="3" borderId="0" xfId="0" applyNumberFormat="1" applyFont="1" applyFill="1" applyBorder="1" applyAlignment="1">
      <x:alignment vertical="top"/>
    </x:xf>
    <x:xf numFmtId="203" fontId="1" fillId="0" borderId="0" xfId="0" applyNumberFormat="1" applyFont="1" applyFill="1" applyBorder="1" applyAlignment="1">
      <x:alignment vertical="top"/>
    </x:xf>
    <x:xf numFmtId="203" fontId="1" fillId="0" borderId="0" xfId="0" applyNumberFormat="1" applyFont="1" applyFill="1" applyBorder="1" applyAlignment="1">
      <x:alignment vertical="top" wrapText="1"/>
    </x:xf>
    <x:xf numFmtId="200" fontId="8" fillId="0" borderId="0" xfId="0" applyNumberFormat="1" applyFont="1" applyFill="1" applyBorder="1" applyAlignment="1">
      <x:alignment horizontal="right" vertical="top"/>
    </x:xf>
    <x:xf numFmtId="200" fontId="1" fillId="0" borderId="0" xfId="0" applyNumberFormat="1" applyFont="1" applyFill="1" applyBorder="1" applyAlignment="1">
      <x:alignment horizontal="right" vertical="top"/>
    </x:xf>
    <x:xf numFmtId="201" fontId="1" fillId="0" borderId="0" xfId="0" applyNumberFormat="1" applyFont="1" applyFill="1" applyBorder="1" applyAlignment="1">
      <x:alignment horizontal="right" vertical="top"/>
    </x:xf>
    <x:xf numFmtId="0" fontId="1" fillId="0" borderId="0" xfId="0" applyNumberFormat="1" applyFont="1" applyFill="1" applyBorder="1" applyAlignment="1">
      <x:alignment horizontal="right" vertical="top"/>
    </x:xf>
    <x:xf numFmtId="0" fontId="4" fillId="2" borderId="0" xfId="0" applyNumberFormat="1" applyFont="1" applyFill="1" applyBorder="1" applyAlignment="1">
      <x:alignment horizontal="right" vertical="center" wrapText="1"/>
    </x:xf>
    <x:xf numFmtId="204" fontId="8" fillId="0" borderId="0" xfId="0" applyNumberFormat="1" applyFont="1" applyFill="1" applyBorder="1" applyAlignment="1">
      <x:alignment horizontal="right" vertical="top"/>
    </x:xf>
    <x:xf numFmtId="201" fontId="8" fillId="0" borderId="0" xfId="0" applyNumberFormat="1" applyFont="1" applyFill="1" applyBorder="1" applyAlignment="1">
      <x:alignment horizontal="right" vertical="top"/>
    </x:xf>
    <x:xf numFmtId="205" fontId="1" fillId="0" borderId="0" xfId="0" applyNumberFormat="1" applyFont="1" applyFill="1" applyBorder="1" applyAlignment="1">
      <x:alignment horizontal="right" vertical="top"/>
    </x:xf>
    <x:xf numFmtId="0" fontId="1" fillId="0" borderId="0" xfId="0" applyNumberFormat="1" applyFont="1" applyFill="1" applyBorder="1" applyAlignment="1">
      <x:alignment horizontal="right" vertical="top" wrapText="1"/>
    </x:xf>
    <x:xf numFmtId="0" fontId="8" fillId="0" borderId="0" xfId="0" applyNumberFormat="1" applyFont="1" applyFill="1" applyBorder="1" applyAlignment="1">
      <x:alignment horizontal="right" vertical="top" wrapText="1"/>
    </x:xf>
    <x:xf numFmtId="0" fontId="1" fillId="4" borderId="0" xfId="0" applyNumberFormat="1" applyFont="1" applyFill="1" applyBorder="1" applyAlignment="1">
      <x:alignment horizontal="right" vertical="top" wrapText="1"/>
    </x:xf>
    <x:xf numFmtId="0" fontId="4" fillId="2" borderId="0" xfId="0" applyNumberFormat="1" applyFont="1" applyFill="1" applyBorder="1" applyAlignment="1">
      <x:alignment horizontal="center" vertical="center" wrapText="1"/>
    </x:xf>
  </x:cellXfs>
  <x:cellStyles count="1">
    <x:cellStyle name="Normal" xfId="0"/>
  </x:cellStyles>
  <x:dxfs count="15">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
      <x:font>
        <x:b/>
        <x:color rgb="FFA93131"/>
      </x:font>
      <x:fill>
        <x:patternFill patternType="solid">
          <x:bgColor rgb="FFFBE5E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56539b209e043cb" /><Relationship Type="http://schemas.openxmlformats.org/officeDocument/2006/relationships/theme" Target="/xl/theme/theme1.xml" Id="Rdd4fee3aaa9f4d77" /><Relationship Type="http://schemas.openxmlformats.org/officeDocument/2006/relationships/sharedStrings" Target="/xl/sharedStrings.xml" Id="R817a39c242fa474e" /><Relationship Type="http://schemas.openxmlformats.org/officeDocument/2006/relationships/worksheet" Target="/xl/worksheets/sheet1.xml" Id="Rf02f09f0fb324c4c" /><Relationship Type="http://schemas.openxmlformats.org/officeDocument/2006/relationships/worksheet" Target="/xl/worksheets/sheet2.xml" Id="R04822048dd5a4868" /><Relationship Type="http://schemas.openxmlformats.org/officeDocument/2006/relationships/worksheet" Target="/xl/worksheets/sheet3.xml" Id="R0aadb98000664851" /><Relationship Type="http://schemas.openxmlformats.org/officeDocument/2006/relationships/worksheet" Target="/xl/worksheets/sheet4.xml" Id="R31fcec3deaca44be" /><Relationship Type="http://schemas.openxmlformats.org/officeDocument/2006/relationships/worksheet" Target="/xl/worksheets/sheet5.xml" Id="Rda1ad5658292430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62940"/>
  </x:sheetPr>
  <x:sheetViews>
    <x:sheetView showGridLines="0" workbookViewId="0">
      <x:pane ySplit="6" topLeftCell="A7" activePane="bottomLeft" state="frozen"/>
    </x:sheetView>
  </x:sheetViews>
  <x:sheetFormatPr defaultRowHeight="15"/>
  <x:cols>
    <x:col min="1" max="1" width="38.75" hidden="0" customWidth="1"/>
    <x:col min="2" max="2" width="14.380000114440918" hidden="0" customWidth="1"/>
    <x:col min="3" max="3" width="15.630000114440918" hidden="0" customWidth="1"/>
    <x:col min="4" max="4" width="15.630000114440918" hidden="0" customWidth="1"/>
    <x:col min="5" max="5" width="23.1299991607666" hidden="0" customWidth="1"/>
    <x:col min="6" max="6" width="23.1299991607666" hidden="0" customWidth="1"/>
  </x:cols>
  <x:sheetData>
    <x:row r="1" ht="30" customHeight="1">
      <x:c r="A1" s="4" t="str">
        <x:v>Working papers — Company A</x:v>
      </x:c>
      <x:c r="B1" s="3"/>
      <x:c r="C1" s="3"/>
      <x:c r="D1" s="3"/>
      <x:c r="E1" s="3"/>
      <x:c r="F1" s="3"/>
      <x:c r="G1" s="2"/>
      <x:c r="H1" s="2"/>
    </x:row>
    <x:row r="2" ht="30" customHeight="1">
      <x:c r="A2" s="5" t="str">
        <x:v>Fictional case. Synthetic documents. Amounts in CZK millions; shares in %. No real company or price offer.</x:v>
      </x:c>
      <x:c r="B2" s="5"/>
      <x:c r="C2" s="5"/>
      <x:c r="D2" s="5"/>
      <x:c r="E2" s="5"/>
      <x:c r="F2" s="5"/>
      <x:c r="G2" s="2"/>
      <x:c r="H2" s="2"/>
    </x:row>
    <x:row r="3" ht="27" customHeight="1">
      <x:c r="A3" s="3" t="str">
        <x:v>Current calculations use working inputs in Sources → Analysis. The original example and finding narratives are labelled as a frozen sample.</x:v>
      </x:c>
      <x:c r="B3" s="3"/>
      <x:c r="C3" s="3"/>
      <x:c r="D3" s="3"/>
      <x:c r="E3" s="3"/>
      <x:c r="F3" s="3"/>
      <x:c r="G3" s="2"/>
      <x:c r="H3" s="2"/>
    </x:row>
    <x:row r="4" ht="27" customHeight="1">
      <x:c r="A4" s="3"/>
      <x:c r="B4" s="3"/>
      <x:c r="C4" s="3"/>
      <x:c r="D4" s="3"/>
      <x:c r="E4" s="3"/>
      <x:c r="F4" s="3"/>
      <x:c r="G4" s="2"/>
      <x:c r="H4" s="2"/>
    </x:row>
    <x:row r="5" ht="34" customHeight="1">
      <x:c r="A5" s="27" t="str">
        <x:v>This released sample has not had professional review. Enter the reviewer, version, scope and decision on Review.</x:v>
      </x:c>
      <x:c r="B5" s="27"/>
      <x:c r="C5" s="27"/>
      <x:c r="D5" s="27"/>
      <x:c r="E5" s="27"/>
      <x:c r="F5" s="27"/>
      <x:c r="G5" s="2"/>
      <x:c r="H5" s="2"/>
    </x:row>
    <x:row r="6" ht="30" customHeight="1">
      <x:c r="A6" s="9" t="str">
        <x:v>Output</x:v>
      </x:c>
      <x:c r="B6" s="9" t="str"/>
      <x:c r="C6" s="9" t="str">
        <x:v>Reported basis</x:v>
      </x:c>
      <x:c r="D6" s="9" t="str">
        <x:v>Adjusted basis</x:v>
      </x:c>
      <x:c r="E6" s="9" t="str">
        <x:v>Limitations / meaning</x:v>
      </x:c>
      <x:c r="F6" s="2"/>
      <x:c r="G6" s="2"/>
      <x:c r="H6" s="2"/>
    </x:row>
    <x:row r="7" ht="26" customHeight="1">
      <x:c r="A7" s="2" t="str">
        <x:v>EBITDA</x:v>
      </x:c>
      <x:c r="B7" s="2"/>
      <x:c r="C7" s="53" t="n">
        <x:f>'Analysis'!C23</x:f>
        <x:v>12</x:v>
      </x:c>
      <x:c r="D7" s="53" t="n">
        <x:f>'Analysis'!D23</x:f>
        <x:v>10</x:v>
      </x:c>
      <x:c r="E7" s="3" t="str">
        <x:v>Model equity value excludes other debt-like items, working capital and transaction costs. It is neither a price offer nor the complete purchase price.</x:v>
      </x:c>
      <x:c r="F7" s="3"/>
      <x:c r="G7" s="2"/>
      <x:c r="H7" s="2"/>
    </x:row>
    <x:row r="8" ht="26" customHeight="1">
      <x:c r="A8" s="2" t="str">
        <x:v>Enterprise value (EV)</x:v>
      </x:c>
      <x:c r="B8" s="2"/>
      <x:c r="C8" s="53" t="n">
        <x:f>'Analysis'!C25</x:f>
        <x:v>72</x:v>
      </x:c>
      <x:c r="D8" s="53" t="n">
        <x:f>'Analysis'!D25</x:f>
        <x:v>60</x:v>
      </x:c>
      <x:c r="E8" s="3"/>
      <x:c r="F8" s="3"/>
      <x:c r="G8" s="2"/>
      <x:c r="H8" s="2"/>
    </x:row>
    <x:row r="9" ht="26" customHeight="1">
      <x:c r="A9" s="2" t="str">
        <x:v>Model equity value</x:v>
      </x:c>
      <x:c r="B9" s="2"/>
      <x:c r="C9" s="53" t="n">
        <x:f>'Analysis'!C29</x:f>
        <x:v>54</x:v>
      </x:c>
      <x:c r="D9" s="53" t="n">
        <x:f>'Analysis'!D29</x:f>
        <x:v>42</x:v>
      </x:c>
      <x:c r="E9" s="3"/>
      <x:c r="F9" s="3"/>
      <x:c r="G9" s="2"/>
      <x:c r="H9" s="2"/>
    </x:row>
    <x:row r="10" ht="26" customHeight="1">
      <x:c r="A10" s="2" t="str">
        <x:v>Net bank debt</x:v>
      </x:c>
      <x:c r="B10" s="2"/>
      <x:c r="C10" s="53" t="n">
        <x:f>'Analysis'!C28</x:f>
        <x:v>18</x:v>
      </x:c>
      <x:c r="D10" s="53" t="n">
        <x:f>'Analysis'!D28</x:f>
        <x:v>18</x:v>
      </x:c>
      <x:c r="E10" s="3"/>
      <x:c r="F10" s="3"/>
      <x:c r="G10" s="2"/>
      <x:c r="H10" s="2"/>
    </x:row>
    <x:row r="11" ht="26" customHeight="1">
      <x:c r="A11" s="2" t="str">
        <x:v>Model multiple</x:v>
      </x:c>
      <x:c r="B11" s="2"/>
      <x:c r="C11" s="58" t="n">
        <x:f>'Analysis'!C24</x:f>
        <x:v>6</x:v>
      </x:c>
      <x:c r="D11" s="58" t="n">
        <x:f>'Analysis'!D24</x:f>
        <x:v>6</x:v>
      </x:c>
      <x:c r="E11" s="3"/>
      <x:c r="F11" s="3"/>
      <x:c r="G11" s="2"/>
      <x:c r="H11" s="2"/>
    </x:row>
    <x:row r="12" ht="27" customHeight="1">
      <x:c r="A12" s="2" t="str">
        <x:v>EBITDA margin</x:v>
      </x:c>
      <x:c r="B12" s="2"/>
      <x:c r="C12" s="54"/>
      <x:c r="D12" s="59" t="n">
        <x:f>'Analysis'!D11</x:f>
        <x:v>0.08333333333333333</x:v>
      </x:c>
      <x:c r="E12" s="3" t="str">
        <x:v>Margin is adjusted EBITDA / revenue. Customer: revenue × share.</x:v>
      </x:c>
      <x:c r="F12" s="3"/>
      <x:c r="G12" s="2"/>
      <x:c r="H12" s="2"/>
    </x:row>
    <x:row r="13" ht="27" customHeight="1">
      <x:c r="A13" s="2" t="str">
        <x:v>Largest-customer revenue</x:v>
      </x:c>
      <x:c r="B13" s="2"/>
      <x:c r="C13" s="54"/>
      <x:c r="D13" s="53" t="n">
        <x:f>'Analysis'!D40</x:f>
        <x:v>42</x:v>
      </x:c>
      <x:c r="E13" s="3"/>
      <x:c r="F13" s="3"/>
      <x:c r="G13" s="2"/>
      <x:c r="H13" s="2"/>
    </x:row>
    <x:row r="14" ht="24" customHeight="1">
      <x:c r="A14" s="2"/>
      <x:c r="B14" s="2"/>
      <x:c r="C14" s="56"/>
      <x:c r="D14" s="56"/>
      <x:c r="E14" s="2"/>
      <x:c r="F14" s="2"/>
      <x:c r="G14" s="2"/>
      <x:c r="H14" s="2"/>
    </x:row>
    <x:row r="15" ht="55" customHeight="1">
      <x:c r="A15" s="3" t="str">
        <x:v>Bridge after all three price items are entered</x:v>
      </x:c>
      <x:c r="B15" s="3"/>
      <x:c r="C15" s="61"/>
      <x:c r="D15" s="62" t="str">
        <x:f>'Analysis'!D36</x:f>
        <x:v>Incomplete: other price items</x:v>
      </x:c>
      <x:c r="E15" s="3"/>
      <x:c r="F15" s="3"/>
      <x:c r="G15" s="2"/>
      <x:c r="H15" s="2"/>
    </x:row>
    <x:row r="16" ht="24" customHeight="1">
      <x:c r="A16" s="2"/>
      <x:c r="B16" s="2"/>
      <x:c r="C16" s="56"/>
      <x:c r="D16" s="56"/>
      <x:c r="E16" s="2"/>
      <x:c r="F16" s="2"/>
      <x:c r="G16" s="2"/>
      <x:c r="H16" s="2"/>
    </x:row>
    <x:row r="17" ht="28" customHeight="1">
      <x:c r="A17" s="3" t="str">
        <x:v>Arithmetic working scenario only: adjusted model equity − other debt + working-capital adjustment − transaction costs. Legal classification and completeness are unverified.</x:v>
      </x:c>
      <x:c r="B17" s="3"/>
      <x:c r="C17" s="61"/>
      <x:c r="D17" s="61"/>
      <x:c r="E17" s="3"/>
      <x:c r="F17" s="3"/>
      <x:c r="G17" s="2"/>
      <x:c r="H17" s="2"/>
    </x:row>
    <x:row r="18" ht="28" customHeight="1">
      <x:c r="A18" s="3"/>
      <x:c r="B18" s="3"/>
      <x:c r="C18" s="61"/>
      <x:c r="D18" s="61"/>
      <x:c r="E18" s="3"/>
      <x:c r="F18" s="3"/>
      <x:c r="G18" s="2"/>
      <x:c r="H18" s="2"/>
    </x:row>
    <x:row r="19" ht="24" customHeight="1">
      <x:c r="A19" s="2"/>
      <x:c r="B19" s="2"/>
      <x:c r="C19" s="56"/>
      <x:c r="D19" s="56"/>
      <x:c r="E19" s="2"/>
      <x:c r="F19" s="2"/>
      <x:c r="G19" s="2"/>
      <x:c r="H19" s="2"/>
    </x:row>
    <x:row r="20" ht="28" customHeight="1">
      <x:c r="A20" s="3" t="str">
        <x:v>Largest-customer revenue and model equity value are different measures. Both equal CZK 42m in the frozen sample; their equality is not a model assumption.</x:v>
      </x:c>
      <x:c r="B20" s="3"/>
      <x:c r="C20" s="61"/>
      <x:c r="D20" s="61"/>
      <x:c r="E20" s="3"/>
      <x:c r="F20" s="3"/>
      <x:c r="G20" s="2"/>
      <x:c r="H20" s="2"/>
    </x:row>
    <x:row r="21" ht="28" customHeight="1">
      <x:c r="A21" s="3"/>
      <x:c r="B21" s="3"/>
      <x:c r="C21" s="61"/>
      <x:c r="D21" s="61"/>
      <x:c r="E21" s="3"/>
      <x:c r="F21" s="3"/>
      <x:c r="G21" s="2"/>
      <x:c r="H21" s="2"/>
    </x:row>
    <x:row r="22" ht="24" customHeight="1">
      <x:c r="A22" s="2"/>
      <x:c r="B22" s="2"/>
      <x:c r="C22" s="56"/>
      <x:c r="D22" s="56"/>
      <x:c r="E22" s="2"/>
      <x:c r="F22" s="2"/>
      <x:c r="G22" s="2"/>
      <x:c r="H22" s="2"/>
    </x:row>
    <x:row r="23" ht="24" customHeight="1">
      <x:c r="A23" s="2"/>
      <x:c r="B23" s="2"/>
      <x:c r="C23" s="56"/>
      <x:c r="D23" s="56"/>
      <x:c r="E23" s="2"/>
      <x:c r="F23" s="2"/>
      <x:c r="G23" s="2"/>
      <x:c r="H23" s="2"/>
    </x:row>
    <x:row r="24" ht="30" customHeight="1">
      <x:c r="A24" s="29" t="str">
        <x:v>Original conclusion — frozen sample, does not recalculate</x:v>
      </x:c>
      <x:c r="B24" s="29"/>
      <x:c r="C24" s="63"/>
      <x:c r="D24" s="63"/>
      <x:c r="E24" s="29"/>
      <x:c r="F24" s="29"/>
      <x:c r="G24" s="2"/>
      <x:c r="H24" s="2"/>
    </x:row>
    <x:row r="25" ht="28" customHeight="1">
      <x:c r="A25" s="3" t="str">
        <x:v>Use CZK 10m EBITDA for the model price ceiling. Explain dependence on the largest customer and resolve price adjustments before further price discussions. CZK 42m is a model output, not an offer. Working capital, other liabilities and owners’ willingness to sell remain unconfirmed.</x:v>
      </x:c>
      <x:c r="B25" s="3"/>
      <x:c r="C25" s="61"/>
      <x:c r="D25" s="61"/>
      <x:c r="E25" s="3"/>
      <x:c r="F25" s="3"/>
      <x:c r="G25" s="2"/>
      <x:c r="H25" s="2"/>
    </x:row>
    <x:row r="26" ht="28" customHeight="1">
      <x:c r="A26" s="3"/>
      <x:c r="B26" s="3"/>
      <x:c r="C26" s="61"/>
      <x:c r="D26" s="61"/>
      <x:c r="E26" s="3"/>
      <x:c r="F26" s="3"/>
      <x:c r="G26" s="2"/>
      <x:c r="H26" s="2"/>
    </x:row>
    <x:row r="27" ht="28" customHeight="1">
      <x:c r="A27" s="3"/>
      <x:c r="B27" s="3"/>
      <x:c r="C27" s="61"/>
      <x:c r="D27" s="61"/>
      <x:c r="E27" s="3"/>
      <x:c r="F27" s="3"/>
      <x:c r="G27" s="2"/>
      <x:c r="H27" s="2"/>
    </x:row>
    <x:row r="28" ht="24" customHeight="1">
      <x:c r="A28" s="2"/>
      <x:c r="B28" s="2"/>
      <x:c r="C28" s="56"/>
      <x:c r="D28" s="56"/>
      <x:c r="E28" s="2"/>
      <x:c r="F28" s="2"/>
      <x:c r="G28" s="2"/>
      <x:c r="H28" s="2"/>
    </x:row>
    <x:row r="29" ht="24" customHeight="1">
      <x:c r="A29" s="2"/>
      <x:c r="B29" s="2"/>
      <x:c r="C29" s="56"/>
      <x:c r="D29" s="56"/>
      <x:c r="E29" s="2"/>
      <x:c r="F29" s="2"/>
      <x:c r="G29" s="2"/>
      <x:c r="H29" s="2"/>
    </x:row>
    <x:row r="30" ht="28" customHeight="1">
      <x:c r="A30" s="3" t="str">
        <x:v>Next work: evidence the one-off item and margin; complete price items; verify authority, owners’ consent and the customer contract. Record responses and evidence in Findings.</x:v>
      </x:c>
      <x:c r="B30" s="3"/>
      <x:c r="C30" s="61"/>
      <x:c r="D30" s="61"/>
      <x:c r="E30" s="3"/>
      <x:c r="F30" s="3"/>
      <x:c r="G30" s="2"/>
      <x:c r="H30" s="2"/>
    </x:row>
    <x:row r="31" ht="28" customHeight="1">
      <x:c r="A31" s="3"/>
      <x:c r="B31" s="3"/>
      <x:c r="C31" s="61"/>
      <x:c r="D31" s="61"/>
      <x:c r="E31" s="3"/>
      <x:c r="F31" s="3"/>
      <x:c r="G31" s="2"/>
      <x:c r="H31" s="2"/>
    </x:row>
    <x:row r="32" ht="24" customHeight="1">
      <x:c r="A32" s="2"/>
      <x:c r="B32" s="2"/>
      <x:c r="C32" s="56"/>
      <x:c r="D32" s="56"/>
      <x:c r="E32" s="2"/>
      <x:c r="F32" s="2"/>
      <x:c r="G32" s="2"/>
      <x:c r="H32" s="2"/>
    </x:row>
    <x:row r="33" ht="24" customHeight="1">
      <x:c r="A33" s="2"/>
      <x:c r="B33" s="2"/>
      <x:c r="C33" s="56"/>
      <x:c r="D33" s="56"/>
      <x:c r="E33" s="2"/>
      <x:c r="F33" s="2"/>
      <x:c r="G33" s="2"/>
      <x:c r="H33" s="2"/>
    </x:row>
    <x:row r="34" ht="24" customHeight="1">
      <x:c r="A34" s="2"/>
      <x:c r="B34" s="2"/>
      <x:c r="C34" s="56"/>
      <x:c r="D34" s="56"/>
      <x:c r="E34" s="2"/>
      <x:c r="F34" s="2"/>
      <x:c r="G34" s="2"/>
      <x:c r="H34" s="2"/>
    </x:row>
    <x:row r="35" ht="24" customHeight="1">
      <x:c r="A35" s="2"/>
      <x:c r="B35" s="2"/>
      <x:c r="C35" s="56"/>
      <x:c r="D35" s="56"/>
      <x:c r="E35" s="2"/>
      <x:c r="F35" s="2"/>
      <x:c r="G35" s="2"/>
      <x:c r="H35" s="2"/>
    </x:row>
    <x:row r="36" ht="24" customHeight="1">
      <x:c r="A36" s="2"/>
      <x:c r="B36" s="2"/>
      <x:c r="C36" s="56"/>
      <x:c r="D36" s="56"/>
      <x:c r="E36" s="2"/>
      <x:c r="F36" s="2"/>
      <x:c r="G36" s="2"/>
      <x:c r="H36" s="2"/>
    </x:row>
    <x:row r="37" ht="24" customHeight="1">
      <x:c r="A37" s="2"/>
      <x:c r="B37" s="2"/>
      <x:c r="C37" s="56"/>
      <x:c r="D37" s="56"/>
      <x:c r="E37" s="2"/>
      <x:c r="F37" s="2"/>
      <x:c r="G37" s="2"/>
      <x:c r="H37" s="2"/>
    </x:row>
    <x:row r="38" ht="24" customHeight="1">
      <x:c r="A38" s="2"/>
      <x:c r="B38" s="2"/>
      <x:c r="C38" s="56"/>
      <x:c r="D38" s="56"/>
      <x:c r="E38" s="2"/>
      <x:c r="F38" s="2"/>
      <x:c r="G38" s="2"/>
      <x:c r="H38" s="2"/>
    </x:row>
    <x:row r="39" ht="24" customHeight="1">
      <x:c r="A39" s="2"/>
      <x:c r="B39" s="2"/>
      <x:c r="C39" s="56"/>
      <x:c r="D39" s="56"/>
      <x:c r="E39" s="2"/>
      <x:c r="F39" s="2"/>
      <x:c r="G39" s="2"/>
      <x:c r="H39" s="2"/>
    </x:row>
    <x:row r="40" ht="24" customHeight="1">
      <x:c r="A40" s="2"/>
      <x:c r="B40" s="2"/>
      <x:c r="C40" s="56"/>
      <x:c r="D40" s="56"/>
      <x:c r="E40" s="2"/>
      <x:c r="F40" s="2"/>
      <x:c r="G40" s="2"/>
      <x:c r="H40" s="2"/>
    </x:row>
    <x:row r="41" ht="24" customHeight="1">
      <x:c r="A41" s="2"/>
      <x:c r="B41" s="2"/>
      <x:c r="C41" s="56"/>
      <x:c r="D41" s="56"/>
      <x:c r="E41" s="2"/>
      <x:c r="F41" s="2"/>
      <x:c r="G41" s="2"/>
      <x:c r="H41" s="2"/>
    </x:row>
    <x:row r="42" ht="24" customHeight="1">
      <x:c r="A42" s="2"/>
      <x:c r="B42" s="2"/>
      <x:c r="C42" s="56"/>
      <x:c r="D42" s="56"/>
      <x:c r="E42" s="2"/>
      <x:c r="F42" s="2"/>
      <x:c r="G42" s="2"/>
      <x:c r="H42" s="2"/>
    </x:row>
    <x:row r="43" ht="24" customHeight="1">
      <x:c r="A43" s="2"/>
      <x:c r="B43" s="2"/>
      <x:c r="C43" s="56"/>
      <x:c r="D43" s="56"/>
      <x:c r="E43" s="2"/>
      <x:c r="F43" s="2"/>
      <x:c r="G43" s="2"/>
      <x:c r="H43" s="2"/>
    </x:row>
    <x:row r="44" ht="24" customHeight="1">
      <x:c r="A44" s="2"/>
      <x:c r="B44" s="2"/>
      <x:c r="C44" s="2"/>
      <x:c r="D44" s="2"/>
      <x:c r="E44" s="2"/>
      <x:c r="F44" s="2"/>
      <x:c r="G44" s="2"/>
      <x:c r="H44" s="2"/>
    </x:row>
    <x:row r="45" ht="24" customHeight="1">
      <x:c r="A45" s="2"/>
      <x:c r="B45" s="2"/>
      <x:c r="C45" s="2"/>
      <x:c r="D45" s="2"/>
      <x:c r="E45" s="2"/>
      <x:c r="F45" s="2"/>
      <x:c r="G45" s="2"/>
      <x:c r="H45" s="2"/>
    </x:row>
    <x:row r="46" ht="24" customHeight="1">
      <x:c r="A46" s="2"/>
      <x:c r="B46" s="2"/>
      <x:c r="C46" s="2"/>
      <x:c r="D46" s="2"/>
      <x:c r="E46" s="2"/>
      <x:c r="F46" s="2"/>
      <x:c r="G46" s="2"/>
      <x:c r="H46" s="2"/>
    </x:row>
    <x:row r="47" ht="24" customHeight="1">
      <x:c r="A47" s="2"/>
      <x:c r="B47" s="2"/>
      <x:c r="C47" s="2"/>
      <x:c r="D47" s="2"/>
      <x:c r="E47" s="2"/>
      <x:c r="F47" s="2"/>
      <x:c r="G47" s="2"/>
      <x:c r="H47" s="2"/>
    </x:row>
    <x:row r="48" ht="24" customHeight="1">
      <x:c r="A48" s="2"/>
      <x:c r="B48" s="2"/>
      <x:c r="C48" s="2"/>
      <x:c r="D48" s="2"/>
      <x:c r="E48" s="2"/>
      <x:c r="F48" s="2"/>
      <x:c r="G48" s="2"/>
      <x:c r="H48" s="2"/>
    </x:row>
    <x:row r="49" ht="24" customHeight="1">
      <x:c r="A49" s="2"/>
      <x:c r="B49" s="2"/>
      <x:c r="C49" s="2"/>
      <x:c r="D49" s="2"/>
      <x:c r="E49" s="2"/>
      <x:c r="F49" s="2"/>
      <x:c r="G49" s="2"/>
      <x:c r="H49" s="2"/>
    </x:row>
    <x:row r="50" ht="24" customHeight="1">
      <x:c r="A50" s="2"/>
      <x:c r="B50" s="2"/>
      <x:c r="C50" s="2"/>
      <x:c r="D50" s="2"/>
      <x:c r="E50" s="2"/>
      <x:c r="F50" s="2"/>
      <x:c r="G50" s="2"/>
      <x:c r="H50" s="2"/>
    </x:row>
    <x:row r="51" ht="24" customHeight="1">
      <x:c r="A51" s="2"/>
      <x:c r="B51" s="2"/>
      <x:c r="C51" s="2"/>
      <x:c r="D51" s="2"/>
      <x:c r="E51" s="2"/>
      <x:c r="F51" s="2"/>
      <x:c r="G51" s="2"/>
      <x:c r="H51" s="2"/>
    </x:row>
    <x:row r="52" ht="24" customHeight="1">
      <x:c r="A52" s="2"/>
      <x:c r="B52" s="2"/>
      <x:c r="C52" s="2"/>
      <x:c r="D52" s="2"/>
      <x:c r="E52" s="2"/>
      <x:c r="F52" s="2"/>
      <x:c r="G52" s="2"/>
      <x:c r="H52" s="2"/>
    </x:row>
    <x:row r="53" ht="24" customHeight="1">
      <x:c r="A53" s="2"/>
      <x:c r="B53" s="2"/>
      <x:c r="C53" s="2"/>
      <x:c r="D53" s="2"/>
      <x:c r="E53" s="2"/>
      <x:c r="F53" s="2"/>
      <x:c r="G53" s="2"/>
      <x:c r="H53" s="2"/>
    </x:row>
    <x:row r="54" ht="24" customHeight="1">
      <x:c r="A54" s="2"/>
      <x:c r="B54" s="2"/>
      <x:c r="C54" s="2"/>
      <x:c r="D54" s="2"/>
      <x:c r="E54" s="2"/>
      <x:c r="F54" s="2"/>
      <x:c r="G54" s="2"/>
      <x:c r="H54" s="2"/>
    </x:row>
    <x:row r="55" ht="24" customHeight="1">
      <x:c r="A55" s="2"/>
      <x:c r="B55" s="2"/>
      <x:c r="C55" s="2"/>
      <x:c r="D55" s="2"/>
      <x:c r="E55" s="2"/>
      <x:c r="F55" s="2"/>
      <x:c r="G55" s="2"/>
      <x:c r="H55" s="2"/>
    </x:row>
    <x:row r="56" ht="24" customHeight="1">
      <x:c r="A56" s="2"/>
      <x:c r="B56" s="2"/>
      <x:c r="C56" s="2"/>
      <x:c r="D56" s="2"/>
      <x:c r="E56" s="2"/>
      <x:c r="F56" s="2"/>
      <x:c r="G56" s="2"/>
      <x:c r="H56" s="2"/>
    </x:row>
    <x:row r="57" ht="24" customHeight="1">
      <x:c r="A57" s="2"/>
      <x:c r="B57" s="2"/>
      <x:c r="C57" s="2"/>
      <x:c r="D57" s="2"/>
      <x:c r="E57" s="2"/>
      <x:c r="F57" s="2"/>
      <x:c r="G57" s="2"/>
      <x:c r="H57" s="2"/>
    </x:row>
    <x:row r="58" ht="24" customHeight="1">
      <x:c r="A58" s="2"/>
      <x:c r="B58" s="2"/>
      <x:c r="C58" s="2"/>
      <x:c r="D58" s="2"/>
      <x:c r="E58" s="2"/>
      <x:c r="F58" s="2"/>
      <x:c r="G58" s="2"/>
      <x:c r="H58" s="2"/>
    </x:row>
    <x:row r="59" ht="24" customHeight="1">
      <x:c r="A59" s="2"/>
      <x:c r="B59" s="2"/>
      <x:c r="C59" s="2"/>
      <x:c r="D59" s="2"/>
      <x:c r="E59" s="2"/>
      <x:c r="F59" s="2"/>
      <x:c r="G59" s="2"/>
      <x:c r="H59" s="2"/>
    </x:row>
    <x:row r="60" ht="24" customHeight="1">
      <x:c r="A60" s="2"/>
      <x:c r="B60" s="2"/>
      <x:c r="C60" s="2"/>
      <x:c r="D60" s="2"/>
      <x:c r="E60" s="2"/>
      <x:c r="F60" s="2"/>
      <x:c r="G60" s="2"/>
      <x:c r="H60" s="2"/>
    </x:row>
    <x:row r="61" ht="24" customHeight="1">
      <x:c r="A61" s="2"/>
      <x:c r="B61" s="2"/>
      <x:c r="C61" s="2"/>
      <x:c r="D61" s="2"/>
      <x:c r="E61" s="2"/>
      <x:c r="F61" s="2"/>
      <x:c r="G61" s="2"/>
      <x:c r="H61" s="2"/>
    </x:row>
    <x:row r="62" ht="24" customHeight="1">
      <x:c r="A62" s="2"/>
      <x:c r="B62" s="2"/>
      <x:c r="C62" s="2"/>
      <x:c r="D62" s="2"/>
      <x:c r="E62" s="2"/>
      <x:c r="F62" s="2"/>
      <x:c r="G62" s="2"/>
      <x:c r="H62" s="2"/>
    </x:row>
    <x:row r="63" ht="24" customHeight="1">
      <x:c r="A63" s="2"/>
      <x:c r="B63" s="2"/>
      <x:c r="C63" s="2"/>
      <x:c r="D63" s="2"/>
      <x:c r="E63" s="2"/>
      <x:c r="F63" s="2"/>
      <x:c r="G63" s="2"/>
      <x:c r="H63" s="2"/>
    </x:row>
    <x:row r="64" ht="24" customHeight="1">
      <x:c r="A64" s="2"/>
      <x:c r="B64" s="2"/>
      <x:c r="C64" s="2"/>
      <x:c r="D64" s="2"/>
      <x:c r="E64" s="2"/>
      <x:c r="F64" s="2"/>
      <x:c r="G64" s="2"/>
      <x:c r="H64" s="2"/>
    </x:row>
    <x:row r="65" ht="24" customHeight="1">
      <x:c r="A65" s="2"/>
      <x:c r="B65" s="2"/>
      <x:c r="C65" s="2"/>
      <x:c r="D65" s="2"/>
      <x:c r="E65" s="2"/>
      <x:c r="F65" s="2"/>
      <x:c r="G65" s="2"/>
      <x:c r="H65" s="2"/>
    </x:row>
  </x:sheetData>
  <x:mergeCells>
    <x:mergeCell ref="A1:F1"/>
    <x:mergeCell ref="A2:F2"/>
    <x:mergeCell ref="A3:F4"/>
    <x:mergeCell ref="A5:F5"/>
    <x:mergeCell ref="E7:F11"/>
    <x:mergeCell ref="E12:F13"/>
    <x:mergeCell ref="A17:F18"/>
    <x:mergeCell ref="A20:F21"/>
    <x:mergeCell ref="A24:F24"/>
    <x:mergeCell ref="A25:F27"/>
    <x:mergeCell ref="A30:F31"/>
  </x:mergeCells>
  <x:conditionalFormatting sqref="A1:F31">
    <x:cfRule type="containsText" dxfId="0" priority="1" operator="containsText" text="Invalid input"/>
    <x:cfRule type="containsText" dxfId="1" priority="2" operator="containsText" text="Missing input"/>
    <x:cfRule type="containsText" dxfId="2" priority="3" operator="containsText" text="Arithmetic mismatch"/>
  </x:conditionalFormatting>
  <x:pageMargins left="0.7" right="0.7" top="0.75" bottom="0.75" header="0.3" footer="0.3"/>
</x:worksheet>
</file>

<file path=xl/worksheets/sheet2.xml><?xml version="1.0" encoding="utf-8"?>
<x:worksheet xmlns:x="http://schemas.openxmlformats.org/spreadsheetml/2006/main">
  <x:sheetPr>
    <x:tabColor rgb="FFCDD4DC"/>
  </x:sheetPr>
  <x:sheetViews>
    <x:sheetView showGridLines="0" workbookViewId="0">
      <x:pane ySplit="6" topLeftCell="A7" activePane="bottomLeft" state="frozen"/>
    </x:sheetView>
  </x:sheetViews>
  <x:sheetFormatPr defaultRowHeight="15"/>
  <x:cols>
    <x:col min="1" max="1" width="38.75" hidden="0" customWidth="1"/>
    <x:col min="2" max="2" width="14.380000114440918" hidden="0" customWidth="1"/>
    <x:col min="3" max="3" width="15.630000114440918" hidden="0" customWidth="1"/>
    <x:col min="4" max="4" width="15.630000114440918" hidden="0" customWidth="1"/>
    <x:col min="5" max="5" width="23.1299991607666" hidden="0" customWidth="1"/>
    <x:col min="6" max="6" width="23.1299991607666" hidden="0" customWidth="1"/>
  </x:cols>
  <x:sheetData>
    <x:row r="1" ht="30" customHeight="1">
      <x:c r="A1" s="4" t="str">
        <x:v>Calculations — EBITDA and price bridge</x:v>
      </x:c>
      <x:c r="B1" s="3"/>
      <x:c r="C1" s="3"/>
      <x:c r="D1" s="3"/>
      <x:c r="E1" s="3"/>
      <x:c r="F1" s="3"/>
      <x:c r="G1" s="2"/>
      <x:c r="H1" s="2"/>
    </x:row>
    <x:row r="2" ht="30" customHeight="1">
      <x:c r="A2" s="5" t="str">
        <x:v>Fictional case. Synthetic documents. Amounts in CZK millions; shares in %. No real company or price offer.</x:v>
      </x:c>
      <x:c r="B2" s="5"/>
      <x:c r="C2" s="5"/>
      <x:c r="D2" s="5"/>
      <x:c r="E2" s="5"/>
      <x:c r="F2" s="5"/>
      <x:c r="G2" s="2"/>
      <x:c r="H2" s="2"/>
    </x:row>
    <x:row r="3" ht="28" customHeight="1">
      <x:c r="A3" s="3" t="str">
        <x:v>Required working numeric inputs must be populated. Revenue, gross proceeds, carrying amount, debt and cash cannot be negative. The multiple must be positive; shares must be between 0% and 100%. Zero is a real numeric value.</x:v>
      </x:c>
      <x:c r="B3" s="3"/>
      <x:c r="C3" s="3"/>
      <x:c r="D3" s="3"/>
      <x:c r="E3" s="3"/>
      <x:c r="F3" s="3"/>
      <x:c r="G3" s="2"/>
      <x:c r="H3" s="2"/>
    </x:row>
    <x:row r="4" ht="28" customHeight="1">
      <x:c r="A4" s="3"/>
      <x:c r="B4" s="3"/>
      <x:c r="C4" s="3"/>
      <x:c r="D4" s="3"/>
      <x:c r="E4" s="3"/>
      <x:c r="F4" s="3"/>
      <x:c r="G4" s="2"/>
      <x:c r="H4" s="2"/>
    </x:row>
    <x:row r="5" ht="24" customHeight="1">
      <x:c r="A5" s="2"/>
      <x:c r="B5" s="2"/>
      <x:c r="C5" s="2"/>
      <x:c r="D5" s="2"/>
      <x:c r="E5" s="2"/>
      <x:c r="F5" s="2"/>
      <x:c r="G5" s="2"/>
      <x:c r="H5" s="2"/>
    </x:row>
    <x:row r="6" ht="30" customHeight="1">
      <x:c r="A6" s="9" t="str">
        <x:v>Metric</x:v>
      </x:c>
      <x:c r="B6" s="9" t="str">
        <x:v>2023</x:v>
      </x:c>
      <x:c r="C6" s="9" t="str">
        <x:v>2024</x:v>
      </x:c>
      <x:c r="D6" s="9" t="str">
        <x:v>2025</x:v>
      </x:c>
      <x:c r="E6" s="9" t="str">
        <x:v>Explanation / source</x:v>
      </x:c>
      <x:c r="F6" s="2"/>
      <x:c r="G6" s="2"/>
      <x:c r="H6" s="2"/>
    </x:row>
    <x:row r="7" ht="24" customHeight="1">
      <x:c r="A7" s="3" t="str">
        <x:v>Revenue</x:v>
      </x:c>
      <x:c r="B7" s="33" t="n">
        <x:f>IF(ISNUMBER('Sources'!C7),IF('Sources'!C7&gt;=0,'Sources'!C7,"Invalid input"),"Missing input")</x:f>
        <x:v>104</x:v>
      </x:c>
      <x:c r="C7" s="53" t="n">
        <x:f>IF(ISNUMBER('Sources'!C10),IF('Sources'!C10&gt;=0,'Sources'!C10,"Invalid input"),"Missing input")</x:f>
        <x:v>112</x:v>
      </x:c>
      <x:c r="D7" s="53" t="n">
        <x:f>IF(ISNUMBER('Sources'!C13),IF('Sources'!C13&gt;=0,'Sources'!C13,"Invalid input"),"Missing input")</x:f>
        <x:v>120</x:v>
      </x:c>
      <x:c r="E7" s="2" t="str">
        <x:v>C-S01 / Table 1</x:v>
      </x:c>
      <x:c r="F7" s="2"/>
      <x:c r="G7" s="2"/>
      <x:c r="H7" s="2"/>
    </x:row>
    <x:row r="8" ht="24" customHeight="1">
      <x:c r="A8" s="3" t="str">
        <x:v>Reported EBITDA</x:v>
      </x:c>
      <x:c r="B8" s="33" t="n">
        <x:f>IF(ISNUMBER('Sources'!C8),IF(TRUE,'Sources'!C8,"Invalid input"),"Missing input")</x:f>
        <x:v>9.2</x:v>
      </x:c>
      <x:c r="C8" s="53" t="n">
        <x:f>IF(ISNUMBER('Sources'!C11),IF(TRUE,'Sources'!C11,"Invalid input"),"Missing input")</x:f>
        <x:v>10.5</x:v>
      </x:c>
      <x:c r="D8" s="53" t="n">
        <x:f>IF(ISNUMBER('Sources'!C14),IF(TRUE,'Sources'!C14,"Invalid input"),"Missing input")</x:f>
        <x:v>12</x:v>
      </x:c>
      <x:c r="E8" s="2" t="str">
        <x:v>C-S01 / Table 1</x:v>
      </x:c>
      <x:c r="F8" s="2"/>
      <x:c r="G8" s="2"/>
      <x:c r="H8" s="2"/>
    </x:row>
    <x:row r="9" ht="28" customHeight="1">
      <x:c r="A9" s="3" t="str">
        <x:v>One-off adjustment, signed</x:v>
      </x:c>
      <x:c r="B9" s="33" t="n">
        <x:f>IF(ISNUMBER('Sources'!C9),IF(TRUE,'Sources'!C9,"Invalid input"),"Missing input")</x:f>
        <x:v>0</x:v>
      </x:c>
      <x:c r="C9" s="53" t="n">
        <x:f>IF(ISNUMBER('Sources'!C12),IF(TRUE,'Sources'!C12,"Invalid input"),"Missing input")</x:f>
        <x:v>0</x:v>
      </x:c>
      <x:c r="D9" s="54" t="n">
        <x:f>D18</x:f>
        <x:v>-2</x:v>
      </x:c>
      <x:c r="E9" s="3" t="str">
        <x:v>2025: deduct net gain from C-S02. 2023–24: explicit zero in this model only.</x:v>
      </x:c>
      <x:c r="F9" s="3"/>
      <x:c r="G9" s="2"/>
      <x:c r="H9" s="2"/>
    </x:row>
    <x:row r="10" ht="28" customHeight="1">
      <x:c r="A10" s="3" t="str">
        <x:v>Adjusted EBITDA</x:v>
      </x:c>
      <x:c r="B10" s="34" t="n">
        <x:f>IF(AND(ISNUMBER(B8),ISNUMBER(B9)),B8+B9,"Review inputs")</x:f>
        <x:v>9.2</x:v>
      </x:c>
      <x:c r="C10" s="54" t="n">
        <x:f>IF(AND(ISNUMBER(C8),ISNUMBER(C9)),C8+C9,"Review inputs")</x:f>
        <x:v>10.5</x:v>
      </x:c>
      <x:c r="D10" s="54" t="n">
        <x:f>IF(AND(ISNUMBER(D8),ISNUMBER(D9)),D8+D9,"Review inputs")</x:f>
        <x:v>10</x:v>
      </x:c>
      <x:c r="E10" s="3"/>
      <x:c r="F10" s="3"/>
      <x:c r="G10" s="2"/>
      <x:c r="H10" s="2"/>
    </x:row>
    <x:row r="11" ht="24" customHeight="1">
      <x:c r="A11" s="3" t="str">
        <x:v>Adjusted EBITDA margin</x:v>
      </x:c>
      <x:c r="B11" s="35" t="n">
        <x:f>IF(AND(ISNUMBER(B10),ISNUMBER(B7)),IF(B7&lt;&gt;0,B10/B7,"n.a. — zero revenue"),"Review inputs")</x:f>
        <x:v>0.08846153846153845</x:v>
      </x:c>
      <x:c r="C11" s="55" t="n">
        <x:f>IF(AND(ISNUMBER(C10),ISNUMBER(C7)),IF(C7&lt;&gt;0,C10/C7,"n.a. — zero revenue"),"Review inputs")</x:f>
        <x:v>0.09375</x:v>
      </x:c>
      <x:c r="D11" s="55" t="n">
        <x:f>IF(AND(ISNUMBER(D10),ISNUMBER(D7)),IF(D7&lt;&gt;0,D10/D7,"n.a. — zero revenue"),"Review inputs")</x:f>
        <x:v>0.08333333333333333</x:v>
      </x:c>
      <x:c r="E11" s="2"/>
      <x:c r="F11" s="2"/>
      <x:c r="G11" s="2"/>
      <x:c r="H11" s="2"/>
    </x:row>
    <x:row r="12" ht="24" customHeight="1">
      <x:c r="A12" s="3"/>
      <x:c r="B12" s="2"/>
      <x:c r="C12" s="56"/>
      <x:c r="D12" s="56"/>
      <x:c r="E12" s="2"/>
      <x:c r="F12" s="2"/>
      <x:c r="G12" s="2"/>
      <x:c r="H12" s="2"/>
    </x:row>
    <x:row r="13" ht="24" customHeight="1">
      <x:c r="A13" s="3"/>
      <x:c r="B13" s="2"/>
      <x:c r="C13" s="56"/>
      <x:c r="D13" s="56"/>
      <x:c r="E13" s="2"/>
      <x:c r="F13" s="2"/>
      <x:c r="G13" s="2"/>
      <x:c r="H13" s="2"/>
    </x:row>
    <x:row r="14" ht="30" customHeight="1">
      <x:c r="A14" s="9" t="str">
        <x:v>One-off item 2025</x:v>
      </x:c>
      <x:c r="B14" s="9" t="str"/>
      <x:c r="C14" s="57" t="str"/>
      <x:c r="D14" s="57" t="str"/>
      <x:c r="E14" s="9" t="str"/>
      <x:c r="F14" s="9" t="str">
        <x:v>C-S02 / L01–L02</x:v>
      </x:c>
      <x:c r="G14" s="2"/>
      <x:c r="H14" s="2"/>
    </x:row>
    <x:row r="15" ht="24" customHeight="1">
      <x:c r="A15" s="3" t="str">
        <x:v>Equipment-disposal proceeds</x:v>
      </x:c>
      <x:c r="B15" s="2"/>
      <x:c r="C15" s="56"/>
      <x:c r="D15" s="53" t="n">
        <x:f>IF(ISNUMBER('Sources'!C15),IF('Sources'!C15&gt;=0,'Sources'!C15,"Invalid input"),"Missing input")</x:f>
        <x:v>3</x:v>
      </x:c>
      <x:c r="E15" s="2"/>
      <x:c r="F15" s="2"/>
      <x:c r="G15" s="2"/>
      <x:c r="H15" s="2"/>
    </x:row>
    <x:row r="16" ht="24" customHeight="1">
      <x:c r="A16" s="3" t="str">
        <x:v>Carrying amount charged to costs</x:v>
      </x:c>
      <x:c r="B16" s="2"/>
      <x:c r="C16" s="56"/>
      <x:c r="D16" s="53" t="n">
        <x:f>IF(ISNUMBER('Sources'!C16),IF('Sources'!C16&gt;=0,'Sources'!C16,"Invalid input"),"Missing input")</x:f>
        <x:v>1</x:v>
      </x:c>
      <x:c r="E16" s="2"/>
      <x:c r="F16" s="2"/>
      <x:c r="G16" s="2"/>
      <x:c r="H16" s="2"/>
    </x:row>
    <x:row r="17" ht="24" customHeight="1">
      <x:c r="A17" s="3" t="str">
        <x:v>Net gain included in EBITDA</x:v>
      </x:c>
      <x:c r="B17" s="2"/>
      <x:c r="C17" s="56"/>
      <x:c r="D17" s="54" t="n">
        <x:f>IF(AND(ISNUMBER(D15),ISNUMBER(D16)),D15-D16,"Review inputs")</x:f>
        <x:v>2</x:v>
      </x:c>
      <x:c r="E17" s="2"/>
      <x:c r="F17" s="2"/>
      <x:c r="G17" s="2"/>
      <x:c r="H17" s="2"/>
    </x:row>
    <x:row r="18" ht="24" customHeight="1">
      <x:c r="A18" s="3" t="str">
        <x:v>EBITDA adjustment, signed</x:v>
      </x:c>
      <x:c r="B18" s="2"/>
      <x:c r="C18" s="56"/>
      <x:c r="D18" s="54" t="n">
        <x:f>IF(AND(ISNUMBER(D17)),-D17,"Review inputs")</x:f>
        <x:v>-2</x:v>
      </x:c>
      <x:c r="E18" s="2"/>
      <x:c r="F18" s="2"/>
      <x:c r="G18" s="2"/>
      <x:c r="H18" s="2"/>
    </x:row>
    <x:row r="19" ht="24" customHeight="1">
      <x:c r="A19" s="3"/>
      <x:c r="B19" s="2"/>
      <x:c r="C19" s="56"/>
      <x:c r="D19" s="56"/>
      <x:c r="E19" s="2"/>
      <x:c r="F19" s="2"/>
      <x:c r="G19" s="2"/>
      <x:c r="H19" s="2"/>
    </x:row>
    <x:row r="20" ht="24" customHeight="1">
      <x:c r="A20" s="3"/>
      <x:c r="B20" s="2"/>
      <x:c r="C20" s="56"/>
      <x:c r="D20" s="56"/>
      <x:c r="E20" s="2"/>
      <x:c r="F20" s="2"/>
      <x:c r="G20" s="2"/>
      <x:c r="H20" s="2"/>
    </x:row>
    <x:row r="21" ht="24" customHeight="1">
      <x:c r="A21" s="3"/>
      <x:c r="B21" s="2"/>
      <x:c r="C21" s="56"/>
      <x:c r="D21" s="56"/>
      <x:c r="E21" s="2"/>
      <x:c r="F21" s="2"/>
      <x:c r="G21" s="2"/>
      <x:c r="H21" s="2"/>
    </x:row>
    <x:row r="22" ht="42" customHeight="1">
      <x:c r="A22" s="9" t="str">
        <x:v>Model price bridge</x:v>
      </x:c>
      <x:c r="B22" s="9" t="str"/>
      <x:c r="C22" s="64" t="str">
        <x:v>Reported
basis</x:v>
      </x:c>
      <x:c r="D22" s="64" t="str">
        <x:v>Adjusted
basis</x:v>
      </x:c>
      <x:c r="E22" s="36" t="str">
        <x:v>Scope</x:v>
      </x:c>
      <x:c r="F22" s="2"/>
      <x:c r="G22" s="2"/>
      <x:c r="H22" s="2"/>
    </x:row>
    <x:row r="23" ht="28" customHeight="1">
      <x:c r="A23" s="3" t="str">
        <x:v>EBITDA basis</x:v>
      </x:c>
      <x:c r="B23" s="2"/>
      <x:c r="C23" s="54" t="n">
        <x:f>D8</x:f>
        <x:v>12</x:v>
      </x:c>
      <x:c r="D23" s="54" t="n">
        <x:f>D10</x:f>
        <x:v>10</x:v>
      </x:c>
      <x:c r="E23" s="3" t="str">
        <x:v>C-S04: hypothetical buyer rule only. Not a market valuation.</x:v>
      </x:c>
      <x:c r="F23" s="3"/>
      <x:c r="G23" s="2"/>
      <x:c r="H23" s="2"/>
    </x:row>
    <x:row r="24" ht="28" customHeight="1">
      <x:c r="A24" s="3" t="str">
        <x:v>Model multiple</x:v>
      </x:c>
      <x:c r="B24" s="2"/>
      <x:c r="C24" s="58" t="n">
        <x:f>IF(ISNUMBER('Sources'!C19),IF('Sources'!C19&gt;0,'Sources'!C19,"Invalid input"),"Missing input")</x:f>
        <x:v>6</x:v>
      </x:c>
      <x:c r="D24" s="58" t="n">
        <x:f>IF(ISNUMBER('Sources'!C19),IF('Sources'!C19&gt;0,'Sources'!C19,"Invalid input"),"Missing input")</x:f>
        <x:v>6</x:v>
      </x:c>
      <x:c r="E24" s="3"/>
      <x:c r="F24" s="3"/>
      <x:c r="G24" s="2"/>
      <x:c r="H24" s="2"/>
    </x:row>
    <x:row r="25" ht="28" customHeight="1">
      <x:c r="A25" s="3" t="str">
        <x:v>Enterprise value (EV)</x:v>
      </x:c>
      <x:c r="B25" s="2"/>
      <x:c r="C25" s="54" t="n">
        <x:f>IF(AND(ISNUMBER(C23),ISNUMBER(C24)),C23*C24,"Review inputs")</x:f>
        <x:v>72</x:v>
      </x:c>
      <x:c r="D25" s="54" t="n">
        <x:f>IF(AND(ISNUMBER(D23),ISNUMBER(D24)),D23*D24,"Review inputs")</x:f>
        <x:v>60</x:v>
      </x:c>
      <x:c r="E25" s="3"/>
      <x:c r="F25" s="3"/>
      <x:c r="G25" s="2"/>
      <x:c r="H25" s="2"/>
    </x:row>
    <x:row r="26" ht="25" customHeight="1">
      <x:c r="A26" s="3" t="str">
        <x:v>Bank debt</x:v>
      </x:c>
      <x:c r="B26" s="2"/>
      <x:c r="C26" s="53" t="n">
        <x:f>IF(ISNUMBER('Sources'!C17),IF('Sources'!C17&gt;=0,'Sources'!C17,"Invalid input"),"Missing input")</x:f>
        <x:v>22</x:v>
      </x:c>
      <x:c r="D26" s="53" t="n">
        <x:f>IF(ISNUMBER('Sources'!C17),IF('Sources'!C17&gt;=0,'Sources'!C17,"Invalid input"),"Missing input")</x:f>
        <x:v>22</x:v>
      </x:c>
      <x:c r="E26" s="3" t="str">
        <x:v>Model equity value excludes other debt-like items, working capital and transaction costs. It is neither a price offer nor the complete purchase price.</x:v>
      </x:c>
      <x:c r="F26" s="3"/>
      <x:c r="G26" s="2"/>
      <x:c r="H26" s="2"/>
    </x:row>
    <x:row r="27" ht="25" customHeight="1">
      <x:c r="A27" s="3" t="str">
        <x:v>Cash</x:v>
      </x:c>
      <x:c r="B27" s="2"/>
      <x:c r="C27" s="53" t="n">
        <x:f>IF(ISNUMBER('Sources'!C18),IF('Sources'!C18&gt;=0,'Sources'!C18,"Invalid input"),"Missing input")</x:f>
        <x:v>4</x:v>
      </x:c>
      <x:c r="D27" s="53" t="n">
        <x:f>IF(ISNUMBER('Sources'!C18),IF('Sources'!C18&gt;=0,'Sources'!C18,"Invalid input"),"Missing input")</x:f>
        <x:v>4</x:v>
      </x:c>
      <x:c r="E27" s="3"/>
      <x:c r="F27" s="3"/>
      <x:c r="G27" s="2"/>
      <x:c r="H27" s="2"/>
    </x:row>
    <x:row r="28" ht="25" customHeight="1">
      <x:c r="A28" s="3" t="str">
        <x:v>Net bank debt</x:v>
      </x:c>
      <x:c r="B28" s="2"/>
      <x:c r="C28" s="54" t="n">
        <x:f>IF(AND(ISNUMBER(C26),ISNUMBER(C27)),C26-C27,"Review inputs")</x:f>
        <x:v>18</x:v>
      </x:c>
      <x:c r="D28" s="54" t="n">
        <x:f>IF(AND(ISNUMBER(D26),ISNUMBER(D27)),D26-D27,"Review inputs")</x:f>
        <x:v>18</x:v>
      </x:c>
      <x:c r="E28" s="3"/>
      <x:c r="F28" s="3"/>
      <x:c r="G28" s="2"/>
      <x:c r="H28" s="2"/>
    </x:row>
    <x:row r="29" ht="43" customHeight="1">
      <x:c r="A29" s="3" t="str">
        <x:v>Equity value after net bank debt</x:v>
      </x:c>
      <x:c r="B29" s="2"/>
      <x:c r="C29" s="54" t="n">
        <x:f>IF(AND(ISNUMBER(C25),ISNUMBER(C28)),C25-C28,"Review inputs")</x:f>
        <x:v>54</x:v>
      </x:c>
      <x:c r="D29" s="54" t="n">
        <x:f>IF(AND(ISNUMBER(D25),ISNUMBER(D28)),D25-D28,"Review inputs")</x:f>
        <x:v>42</x:v>
      </x:c>
      <x:c r="E29" s="3"/>
      <x:c r="F29" s="3"/>
      <x:c r="G29" s="2"/>
      <x:c r="H29" s="2"/>
    </x:row>
    <x:row r="30" ht="43" customHeight="1">
      <x:c r="A30" s="3" t="str">
        <x:v>Equity difference: reported − adjusted</x:v>
      </x:c>
      <x:c r="B30" s="2"/>
      <x:c r="C30" s="54"/>
      <x:c r="D30" s="54" t="n">
        <x:f>IF(AND(ISNUMBER(C29),ISNUMBER(D29)),C29-D29,"Review inputs")</x:f>
        <x:v>12</x:v>
      </x:c>
      <x:c r="E30" s="3"/>
      <x:c r="F30" s="3"/>
      <x:c r="G30" s="2"/>
      <x:c r="H30" s="2"/>
    </x:row>
    <x:row r="31" ht="24" customHeight="1">
      <x:c r="A31" s="3"/>
      <x:c r="B31" s="2"/>
      <x:c r="C31" s="56"/>
      <x:c r="D31" s="56"/>
      <x:c r="E31" s="2"/>
      <x:c r="F31" s="2"/>
      <x:c r="G31" s="2"/>
      <x:c r="H31" s="2"/>
    </x:row>
    <x:row r="32" ht="30" customHeight="1">
      <x:c r="A32" s="9" t="str">
        <x:v>Additional price items</x:v>
      </x:c>
      <x:c r="B32" s="9" t="str"/>
      <x:c r="C32" s="57" t="str"/>
      <x:c r="D32" s="57" t="str"/>
      <x:c r="E32" s="9" t="str"/>
      <x:c r="F32" s="9" t="str"/>
      <x:c r="G32" s="2"/>
      <x:c r="H32" s="2"/>
    </x:row>
    <x:row r="33" ht="30" customHeight="1">
      <x:c r="A33" s="3" t="str">
        <x:v>Other debt-like items, deduction</x:v>
      </x:c>
      <x:c r="B33" s="2"/>
      <x:c r="C33" s="56"/>
      <x:c r="D33" s="53" t="str">
        <x:f>IF(ISNUMBER('Sources'!C23),IF('Sources'!C23&gt;=0,'Sources'!C23,"Invalid input"),"Missing input")</x:f>
        <x:v>Missing input</x:v>
      </x:c>
      <x:c r="E33" s="3" t="str">
        <x:v>Arithmetic working scenario only: adjusted model equity − other debt + working-capital adjustment − transaction costs. Legal classification and completeness are unverified.</x:v>
      </x:c>
      <x:c r="F33" s="3"/>
      <x:c r="G33" s="2"/>
      <x:c r="H33" s="2"/>
    </x:row>
    <x:row r="34" ht="30" customHeight="1">
      <x:c r="A34" s="3" t="str">
        <x:v>Working-capital adjustment, +/−</x:v>
      </x:c>
      <x:c r="B34" s="2"/>
      <x:c r="C34" s="56"/>
      <x:c r="D34" s="53" t="str">
        <x:f>IF(ISNUMBER('Sources'!C24),IF(TRUE,'Sources'!C24,"Invalid input"),"Missing input")</x:f>
        <x:v>Missing input</x:v>
      </x:c>
      <x:c r="E34" s="3"/>
      <x:c r="F34" s="3"/>
      <x:c r="G34" s="2"/>
      <x:c r="H34" s="2"/>
    </x:row>
    <x:row r="35" ht="30" customHeight="1">
      <x:c r="A35" s="3" t="str">
        <x:v>Transaction costs, deduction</x:v>
      </x:c>
      <x:c r="B35" s="2"/>
      <x:c r="C35" s="56"/>
      <x:c r="D35" s="53" t="str">
        <x:f>IF(ISNUMBER('Sources'!C25),IF('Sources'!C25&gt;=0,'Sources'!C25,"Invalid input"),"Missing input")</x:f>
        <x:v>Missing input</x:v>
      </x:c>
      <x:c r="E35" s="3"/>
      <x:c r="F35" s="3"/>
      <x:c r="G35" s="2"/>
      <x:c r="H35" s="2"/>
    </x:row>
    <x:row r="36" ht="60" customHeight="1">
      <x:c r="A36" s="3" t="str">
        <x:v>Bridge after all three price items are entered</x:v>
      </x:c>
      <x:c r="B36" s="2"/>
      <x:c r="C36" s="56"/>
      <x:c r="D36" s="19" t="str">
        <x:f>IF(AND(ISNUMBER(D29),ISNUMBER(D33),ISNUMBER(D34),ISNUMBER(D35)),D29-D33+D34-D35,"Incomplete: other price items")</x:f>
        <x:v>Incomplete: other price items</x:v>
      </x:c>
      <x:c r="E36" s="3"/>
      <x:c r="F36" s="3"/>
      <x:c r="G36" s="2"/>
      <x:c r="H36" s="2"/>
    </x:row>
    <x:row r="37" ht="24" customHeight="1">
      <x:c r="A37" s="3"/>
      <x:c r="B37" s="2"/>
      <x:c r="C37" s="56"/>
      <x:c r="D37" s="56"/>
      <x:c r="E37" s="2"/>
      <x:c r="F37" s="2"/>
      <x:c r="G37" s="2"/>
      <x:c r="H37" s="2"/>
    </x:row>
    <x:row r="38" ht="30" customHeight="1">
      <x:c r="A38" s="9" t="str">
        <x:v>Customer and ownership</x:v>
      </x:c>
      <x:c r="B38" s="9" t="str"/>
      <x:c r="C38" s="57" t="str"/>
      <x:c r="D38" s="57" t="str"/>
      <x:c r="E38" s="9" t="str"/>
      <x:c r="F38" s="9" t="str"/>
      <x:c r="G38" s="2"/>
      <x:c r="H38" s="2"/>
    </x:row>
    <x:row r="39" ht="28" customHeight="1">
      <x:c r="A39" s="3" t="str">
        <x:v>Largest-customer share</x:v>
      </x:c>
      <x:c r="B39" s="2"/>
      <x:c r="C39" s="56"/>
      <x:c r="D39" s="59" t="n">
        <x:f>IF(ISNUMBER('Sources'!C20),IF(AND('Sources'!C20&gt;=0,'Sources'!C20&lt;=1),'Sources'!C20,"Invalid input"),"Missing input")</x:f>
        <x:v>0.35</x:v>
      </x:c>
      <x:c r="E39" s="3" t="str">
        <x:v>C-S01: largest-customer revenue, not EBITDA or equity value.</x:v>
      </x:c>
      <x:c r="F39" s="3"/>
      <x:c r="G39" s="2"/>
      <x:c r="H39" s="2"/>
    </x:row>
    <x:row r="40" ht="28" customHeight="1">
      <x:c r="A40" s="3" t="str">
        <x:v>Largest-customer revenue</x:v>
      </x:c>
      <x:c r="B40" s="2"/>
      <x:c r="C40" s="56"/>
      <x:c r="D40" s="54" t="n">
        <x:f>IF(AND(ISNUMBER(D7),ISNUMBER(D39)),D7*D39,"Review inputs")</x:f>
        <x:v>42</x:v>
      </x:c>
      <x:c r="E40" s="3"/>
      <x:c r="F40" s="3"/>
      <x:c r="G40" s="2"/>
      <x:c r="H40" s="2"/>
    </x:row>
    <x:row r="41" ht="28" customHeight="1">
      <x:c r="A41" s="3" t="str">
        <x:v>Owner A share</x:v>
      </x:c>
      <x:c r="B41" s="2"/>
      <x:c r="C41" s="56"/>
      <x:c r="D41" s="59" t="n">
        <x:f>IF(ISNUMBER('Sources'!C21),IF(AND('Sources'!C21&gt;=0,'Sources'!C21&lt;=1),'Sources'!C21,"Invalid input"),"Missing input")</x:f>
        <x:v>0.6</x:v>
      </x:c>
      <x:c r="E41" s="3" t="str">
        <x:v>C-S03: shareholding is neither authority nor consent to sell.</x:v>
      </x:c>
      <x:c r="F41" s="3"/>
      <x:c r="G41" s="2"/>
      <x:c r="H41" s="2"/>
    </x:row>
    <x:row r="42" ht="28" customHeight="1">
      <x:c r="A42" s="3" t="str">
        <x:v>Owner B share</x:v>
      </x:c>
      <x:c r="B42" s="2"/>
      <x:c r="C42" s="56"/>
      <x:c r="D42" s="59" t="n">
        <x:f>IF(ISNUMBER('Sources'!C22),IF(AND('Sources'!C22&gt;=0,'Sources'!C22&lt;=1),'Sources'!C22,"Invalid input"),"Missing input")</x:f>
        <x:v>0.4</x:v>
      </x:c>
      <x:c r="E42" s="3"/>
      <x:c r="F42" s="3"/>
      <x:c r="G42" s="2"/>
      <x:c r="H42" s="2"/>
    </x:row>
    <x:row r="43" ht="43" customHeight="1">
      <x:c r="A43" s="3" t="str">
        <x:v>Adjusted-margin change 2025 − 2024</x:v>
      </x:c>
      <x:c r="B43" s="2"/>
      <x:c r="C43" s="56"/>
      <x:c r="D43" s="60" t="n">
        <x:f>IF(AND(ISNUMBER(D11),ISNUMBER(C11)),(D11-C11)*100,"Review inputs")</x:f>
        <x:v>-1.0416666666666672</x:v>
      </x:c>
      <x:c r="E43" s="2"/>
      <x:c r="F43" s="2"/>
      <x:c r="G43" s="2"/>
      <x:c r="H43" s="2"/>
    </x:row>
    <x:row r="44" ht="24" customHeight="1">
      <x:c r="A44" s="2"/>
      <x:c r="B44" s="2"/>
      <x:c r="C44" s="2"/>
      <x:c r="D44" s="2"/>
      <x:c r="E44" s="2"/>
      <x:c r="F44" s="2"/>
      <x:c r="G44" s="2"/>
      <x:c r="H44" s="2"/>
    </x:row>
    <x:row r="45" ht="24" customHeight="1">
      <x:c r="A45" s="2"/>
      <x:c r="B45" s="2"/>
      <x:c r="C45" s="2"/>
      <x:c r="D45" s="2"/>
      <x:c r="E45" s="2"/>
      <x:c r="F45" s="2"/>
      <x:c r="G45" s="2"/>
      <x:c r="H45" s="2"/>
    </x:row>
    <x:row r="46" ht="24" customHeight="1">
      <x:c r="A46" s="2"/>
      <x:c r="B46" s="2"/>
      <x:c r="C46" s="2"/>
      <x:c r="D46" s="2"/>
      <x:c r="E46" s="2"/>
      <x:c r="F46" s="2"/>
      <x:c r="G46" s="2"/>
      <x:c r="H46" s="2"/>
    </x:row>
    <x:row r="47" ht="24" customHeight="1">
      <x:c r="A47" s="2"/>
      <x:c r="B47" s="2"/>
      <x:c r="C47" s="2"/>
      <x:c r="D47" s="2"/>
      <x:c r="E47" s="2"/>
      <x:c r="F47" s="2"/>
      <x:c r="G47" s="2"/>
      <x:c r="H47" s="2"/>
    </x:row>
    <x:row r="48" ht="24" customHeight="1">
      <x:c r="A48" s="2"/>
      <x:c r="B48" s="2"/>
      <x:c r="C48" s="2"/>
      <x:c r="D48" s="2"/>
      <x:c r="E48" s="2"/>
      <x:c r="F48" s="2"/>
      <x:c r="G48" s="2"/>
      <x:c r="H48" s="2"/>
    </x:row>
    <x:row r="49" ht="24" customHeight="1">
      <x:c r="A49" s="2"/>
      <x:c r="B49" s="2"/>
      <x:c r="C49" s="2"/>
      <x:c r="D49" s="2"/>
      <x:c r="E49" s="2"/>
      <x:c r="F49" s="2"/>
      <x:c r="G49" s="2"/>
      <x:c r="H49" s="2"/>
    </x:row>
    <x:row r="50" ht="24" customHeight="1">
      <x:c r="A50" s="2"/>
      <x:c r="B50" s="2"/>
      <x:c r="C50" s="2"/>
      <x:c r="D50" s="2"/>
      <x:c r="E50" s="2"/>
      <x:c r="F50" s="2"/>
      <x:c r="G50" s="2"/>
      <x:c r="H50" s="2"/>
    </x:row>
    <x:row r="51" ht="24" customHeight="1">
      <x:c r="A51" s="2"/>
      <x:c r="B51" s="2"/>
      <x:c r="C51" s="2"/>
      <x:c r="D51" s="2"/>
      <x:c r="E51" s="2"/>
      <x:c r="F51" s="2"/>
      <x:c r="G51" s="2"/>
      <x:c r="H51" s="2"/>
    </x:row>
    <x:row r="52" ht="24" customHeight="1">
      <x:c r="A52" s="2"/>
      <x:c r="B52" s="2"/>
      <x:c r="C52" s="2"/>
      <x:c r="D52" s="2"/>
      <x:c r="E52" s="2"/>
      <x:c r="F52" s="2"/>
      <x:c r="G52" s="2"/>
      <x:c r="H52" s="2"/>
    </x:row>
    <x:row r="53" ht="24" customHeight="1">
      <x:c r="A53" s="2"/>
      <x:c r="B53" s="2"/>
      <x:c r="C53" s="2"/>
      <x:c r="D53" s="2"/>
      <x:c r="E53" s="2"/>
      <x:c r="F53" s="2"/>
      <x:c r="G53" s="2"/>
      <x:c r="H53" s="2"/>
    </x:row>
    <x:row r="54" ht="24" customHeight="1">
      <x:c r="A54" s="2"/>
      <x:c r="B54" s="2"/>
      <x:c r="C54" s="2"/>
      <x:c r="D54" s="2"/>
      <x:c r="E54" s="2"/>
      <x:c r="F54" s="2"/>
      <x:c r="G54" s="2"/>
      <x:c r="H54" s="2"/>
    </x:row>
    <x:row r="55" ht="24" customHeight="1">
      <x:c r="A55" s="2"/>
      <x:c r="B55" s="2"/>
      <x:c r="C55" s="2"/>
      <x:c r="D55" s="2"/>
      <x:c r="E55" s="2"/>
      <x:c r="F55" s="2"/>
      <x:c r="G55" s="2"/>
      <x:c r="H55" s="2"/>
    </x:row>
    <x:row r="56" ht="24" customHeight="1">
      <x:c r="A56" s="2"/>
      <x:c r="B56" s="2"/>
      <x:c r="C56" s="2"/>
      <x:c r="D56" s="2"/>
      <x:c r="E56" s="2"/>
      <x:c r="F56" s="2"/>
      <x:c r="G56" s="2"/>
      <x:c r="H56" s="2"/>
    </x:row>
    <x:row r="57" ht="24" customHeight="1">
      <x:c r="A57" s="2"/>
      <x:c r="B57" s="2"/>
      <x:c r="C57" s="2"/>
      <x:c r="D57" s="2"/>
      <x:c r="E57" s="2"/>
      <x:c r="F57" s="2"/>
      <x:c r="G57" s="2"/>
      <x:c r="H57" s="2"/>
    </x:row>
    <x:row r="58" ht="24" customHeight="1">
      <x:c r="A58" s="2"/>
      <x:c r="B58" s="2"/>
      <x:c r="C58" s="2"/>
      <x:c r="D58" s="2"/>
      <x:c r="E58" s="2"/>
      <x:c r="F58" s="2"/>
      <x:c r="G58" s="2"/>
      <x:c r="H58" s="2"/>
    </x:row>
    <x:row r="59" ht="24" customHeight="1">
      <x:c r="A59" s="2"/>
      <x:c r="B59" s="2"/>
      <x:c r="C59" s="2"/>
      <x:c r="D59" s="2"/>
      <x:c r="E59" s="2"/>
      <x:c r="F59" s="2"/>
      <x:c r="G59" s="2"/>
      <x:c r="H59" s="2"/>
    </x:row>
    <x:row r="60" ht="24" customHeight="1">
      <x:c r="A60" s="2"/>
      <x:c r="B60" s="2"/>
      <x:c r="C60" s="2"/>
      <x:c r="D60" s="2"/>
      <x:c r="E60" s="2"/>
      <x:c r="F60" s="2"/>
      <x:c r="G60" s="2"/>
      <x:c r="H60" s="2"/>
    </x:row>
    <x:row r="61" ht="24" customHeight="1">
      <x:c r="A61" s="2"/>
      <x:c r="B61" s="2"/>
      <x:c r="C61" s="2"/>
      <x:c r="D61" s="2"/>
      <x:c r="E61" s="2"/>
      <x:c r="F61" s="2"/>
      <x:c r="G61" s="2"/>
      <x:c r="H61" s="2"/>
    </x:row>
    <x:row r="62" ht="24" customHeight="1">
      <x:c r="A62" s="2"/>
      <x:c r="B62" s="2"/>
      <x:c r="C62" s="2"/>
      <x:c r="D62" s="2"/>
      <x:c r="E62" s="2"/>
      <x:c r="F62" s="2"/>
      <x:c r="G62" s="2"/>
      <x:c r="H62" s="2"/>
    </x:row>
    <x:row r="63" ht="24" customHeight="1">
      <x:c r="A63" s="2"/>
      <x:c r="B63" s="2"/>
      <x:c r="C63" s="2"/>
      <x:c r="D63" s="2"/>
      <x:c r="E63" s="2"/>
      <x:c r="F63" s="2"/>
      <x:c r="G63" s="2"/>
      <x:c r="H63" s="2"/>
    </x:row>
    <x:row r="64" ht="24" customHeight="1">
      <x:c r="A64" s="2"/>
      <x:c r="B64" s="2"/>
      <x:c r="C64" s="2"/>
      <x:c r="D64" s="2"/>
      <x:c r="E64" s="2"/>
      <x:c r="F64" s="2"/>
      <x:c r="G64" s="2"/>
      <x:c r="H64" s="2"/>
    </x:row>
    <x:row r="65" ht="24" customHeight="1">
      <x:c r="A65" s="2"/>
      <x:c r="B65" s="2"/>
      <x:c r="C65" s="2"/>
      <x:c r="D65" s="2"/>
      <x:c r="E65" s="2"/>
      <x:c r="F65" s="2"/>
      <x:c r="G65" s="2"/>
      <x:c r="H65" s="2"/>
    </x:row>
  </x:sheetData>
  <x:mergeCells>
    <x:mergeCell ref="A1:F1"/>
    <x:mergeCell ref="A2:F2"/>
    <x:mergeCell ref="A3:F4"/>
    <x:mergeCell ref="E9:F10"/>
    <x:mergeCell ref="E23:F25"/>
    <x:mergeCell ref="E26:F30"/>
    <x:mergeCell ref="E33:F36"/>
    <x:mergeCell ref="E39:F40"/>
    <x:mergeCell ref="E41:F42"/>
  </x:mergeCells>
  <x:conditionalFormatting sqref="A1:F43">
    <x:cfRule type="containsText" dxfId="3" priority="1" operator="containsText" text="Invalid input"/>
    <x:cfRule type="containsText" dxfId="4" priority="2" operator="containsText" text="Missing input"/>
    <x:cfRule type="containsText" dxfId="5" priority="3" operator="containsText" text="Arithmetic mismatch"/>
  </x:conditionalFormatting>
  <x:pageMargins left="0.7" right="0.7" top="0.75" bottom="0.75" header="0.3" footer="0.3"/>
</x:worksheet>
</file>

<file path=xl/worksheets/sheet3.xml><?xml version="1.0" encoding="utf-8"?>
<x:worksheet xmlns:x="http://schemas.openxmlformats.org/spreadsheetml/2006/main">
  <x:sheetPr>
    <x:tabColor rgb="FFCDD4DC"/>
  </x:sheetPr>
  <x:sheetViews>
    <x:sheetView showGridLines="0" workbookViewId="0">
      <x:pane ySplit="4" topLeftCell="A5" activePane="bottomLeft" state="frozen"/>
    </x:sheetView>
  </x:sheetViews>
  <x:sheetFormatPr defaultRowHeight="15"/>
  <x:cols>
    <x:col min="1" max="1" width="15" hidden="0" customWidth="1"/>
    <x:col min="2" max="2" width="51.880001068115234" hidden="0" customWidth="1"/>
    <x:col min="3" max="3" width="16.8799991607666" hidden="0" customWidth="1"/>
    <x:col min="4" max="4" width="46.25" hidden="0" customWidth="1"/>
    <x:col min="5" max="5" width="29.3799991607666" hidden="0" customWidth="1"/>
    <x:col min="6" max="6" width="29.3799991607666" hidden="0" customWidth="1"/>
    <x:col min="7" max="7" width="20" hidden="0" customWidth="1"/>
    <x:col min="8" max="8" width="23.1299991607666" hidden="0" customWidth="1"/>
  </x:cols>
  <x:sheetData>
    <x:row r="1" ht="30" customHeight="1">
      <x:c r="A1" s="4" t="str">
        <x:v>Findings and management questions</x:v>
      </x:c>
      <x:c r="B1" s="3"/>
      <x:c r="C1" s="3"/>
      <x:c r="D1" s="3"/>
      <x:c r="E1" s="3"/>
      <x:c r="F1" s="3"/>
      <x:c r="G1" s="3"/>
      <x:c r="H1" s="3"/>
    </x:row>
    <x:row r="2" ht="30" customHeight="1">
      <x:c r="A2" s="5" t="str">
        <x:v>Fictional case. Synthetic documents. Amounts in CZK millions; shares in %. No real company or price offer.</x:v>
      </x:c>
      <x:c r="B2" s="5"/>
      <x:c r="C2" s="5"/>
      <x:c r="D2" s="5"/>
      <x:c r="E2" s="5"/>
      <x:c r="F2" s="5"/>
      <x:c r="G2" s="3"/>
      <x:c r="H2" s="3"/>
    </x:row>
    <x:row r="3" ht="30" customHeight="1">
      <x:c r="A3" s="3" t="str">
        <x:v>Column B preserves the original narrative. Column C recalculates; reassess interpretation after changing inputs. Columns E–H are completed by a person.</x:v>
      </x:c>
      <x:c r="B3" s="3"/>
      <x:c r="C3" s="3"/>
      <x:c r="D3" s="3"/>
      <x:c r="E3" s="3"/>
      <x:c r="F3" s="3"/>
      <x:c r="G3" s="3"/>
      <x:c r="H3" s="3"/>
    </x:row>
    <x:row r="4" ht="46" customHeight="1">
      <x:c r="A4" s="9" t="str">
        <x:v>Finding / source</x:v>
      </x:c>
      <x:c r="B4" s="9" t="str">
        <x:v>Original narrative — frozen sample</x:v>
      </x:c>
      <x:c r="C4" s="9" t="str">
        <x:v>Current metric: read with question</x:v>
      </x:c>
      <x:c r="D4" s="9" t="str">
        <x:v>Specific management question</x:v>
      </x:c>
      <x:c r="E4" s="9" t="str">
        <x:v>Response (editable)</x:v>
      </x:c>
      <x:c r="F4" s="9" t="str">
        <x:v>Evidence / link (editable)</x:v>
      </x:c>
      <x:c r="G4" s="9" t="str">
        <x:v>Status (editable)</x:v>
      </x:c>
      <x:c r="H4" s="9" t="str">
        <x:v>Owner / due date (editable)</x:v>
      </x:c>
    </x:row>
    <x:row r="5" ht="174" customHeight="1">
      <x:c r="A5" s="41" t="str">
        <x:v>C-F01
C-S02
Rows L01–L02 / equipment disposal</x:v>
      </x:c>
      <x:c r="B5" s="41" t="str">
        <x:v>Two million did not come from normal production.
The ledger shows equipment-disposal proceeds of CZK 3m and a carrying amount of CZK 1m. The net effect included in reported EBITDA is +CZK 2m; the model excludes it as non-recurring.</x:v>
      </x:c>
      <x:c r="C5" s="45" t="n">
        <x:f>'Analysis'!D17</x:f>
        <x:v>2</x:v>
      </x:c>
      <x:c r="D5" s="41" t="str">
        <x:v>Net disposal gain (CZK m). Provide L01/L02, its inclusion in EBITDA and evidence of non-recurring treatment. Is replacement investment or another adjustment needed?</x:v>
      </x:c>
      <x:c r="E5" s="44"/>
      <x:c r="F5" s="44"/>
      <x:c r="G5" s="44" t="str">
        <x:v>Not reviewed</x:v>
      </x:c>
      <x:c r="H5" s="44"/>
    </x:row>
    <x:row r="6" ht="174" customHeight="1">
      <x:c r="A6" s="41" t="str">
        <x:v>C-F02
C-S01
Table 1 / 2024–2025; adjustment C-S02</x:v>
      </x:c>
      <x:c r="B6" s="41" t="str">
        <x:v>Revenue growth masks a weaker margin.
Revenue rises from CZK 112m to CZK 120m, but EBITDA after the one-off adjustment falls from CZK 10.5m to CZK 10m. Adjusted margin changes from 9.38% to 8.33%. Explaining it requires a price, volume and cost bridge.</x:v>
      </x:c>
      <x:c r="C6" s="46" t="n">
        <x:f>'Analysis'!D43</x:f>
        <x:v>-1.0416666666666672</x:v>
      </x:c>
      <x:c r="D6" s="41" t="str">
        <x:v>Adjusted-margin change, 2025 versus 2024 (percentage points). What evidenced price, volume, mix and cost bridge explains it? Calculation alone does not establish cause.</x:v>
      </x:c>
      <x:c r="E6" s="44"/>
      <x:c r="F6" s="44"/>
      <x:c r="G6" s="44" t="str">
        <x:v>Not reviewed</x:v>
      </x:c>
      <x:c r="H6" s="44"/>
    </x:row>
    <x:row r="7" ht="174" customHeight="1">
      <x:c r="A7" s="41" t="str">
        <x:v>C-F03
C-S04
Section 2 / price bridge</x:v>
      </x:c>
      <x:c r="B7" s="41" t="str">
        <x:v>The same multiple gives a lower price ceiling.
12 × 6 − 18 = CZK 54m before adjustment; 10 × 6 − 18 = CZK 42m after it. The CZK 12m difference comes solely from the earnings base. The multiple is the model buyer’s rule, not a market benchmark.</x:v>
      </x:c>
      <x:c r="C7" s="45" t="n">
        <x:f>'Analysis'!D29</x:f>
        <x:v>42</x:v>
      </x:c>
      <x:c r="D7" s="41" t="str">
        <x:v>Adjusted model equity (CZK m), before other price items. Confirm the EBITDA basis, multiple, date and limitations of the model buyer rule.</x:v>
      </x:c>
      <x:c r="E7" s="44"/>
      <x:c r="F7" s="44"/>
      <x:c r="G7" s="44" t="str">
        <x:v>Not reviewed</x:v>
      </x:c>
      <x:c r="H7" s="44"/>
    </x:row>
    <x:row r="8" ht="174" customHeight="1">
      <x:c r="A8" s="41" t="str">
        <x:v>C-F04
C-S03
Section 2 / debt and cash</x:v>
      </x:c>
      <x:c r="B8" s="41" t="str">
        <x:v>Net debt must be separated from other adjustments.
The model lists bank debt of 22 and cash of CZK 4m: net debt of CZK 18m. It lacks a complete lease schedule, other debt-like items and target working capital. The bridge is therefore not the final purchase price.</x:v>
      </x:c>
      <x:c r="C8" s="45" t="n">
        <x:f>'Analysis'!D28</x:f>
        <x:v>18</x:v>
      </x:c>
      <x:c r="D8" s="41" t="str">
        <x:v>Net bank debt (CZK m). Provide current debt and cash, leases, other debt-like items and agreed working capital. What cash restrictions apply?</x:v>
      </x:c>
      <x:c r="E8" s="44"/>
      <x:c r="F8" s="44"/>
      <x:c r="G8" s="44" t="str">
        <x:v>Not reviewed</x:v>
      </x:c>
      <x:c r="H8" s="44"/>
    </x:row>
    <x:row r="9" ht="174" customHeight="1">
      <x:c r="A9" s="41" t="str">
        <x:v>C-F05
C-S03
Section 1 / ownership and authority</x:v>
      </x:c>
      <x:c r="B9" s="41" t="str">
        <x:v>Ownership percentage does not determine signing authority.
The synthetic profile lists Owner A at 60% and Owner B at 40%. Transaction discussions require both under the model brief. Shareholdings alone establish neither authority to sign a sale nor consent to it.</x:v>
      </x:c>
      <x:c r="C9" s="47" t="n">
        <x:f>'Analysis'!D41</x:f>
        <x:v>0.6</x:v>
      </x:c>
      <x:c r="D9" s="41" t="str">
        <x:v>Owner A share (%), not signing authority. Which documents evidence ownership, signing arrangements and consent from both owners to an approach?</x:v>
      </x:c>
      <x:c r="E9" s="44"/>
      <x:c r="F9" s="44"/>
      <x:c r="G9" s="44" t="str">
        <x:v>Not reviewed</x:v>
      </x:c>
      <x:c r="H9" s="44"/>
    </x:row>
    <x:row r="10" ht="174" customHeight="1">
      <x:c r="A10" s="41" t="str">
        <x:v>C-F06
C-S01
Section 2 / customers</x:v>
      </x:c>
      <x:c r="B10" s="41" t="str">
        <x:v>A third of revenue needs a separate explanation.
The largest customer represents 35% of revenue, or CZK 42m in the model. Its contract, margin and termination terms are missing. The percentage alone is not enough to accept or reject the opportunity.</x:v>
      </x:c>
      <x:c r="C10" s="45" t="n">
        <x:f>'Analysis'!D40</x:f>
        <x:v>42</x:v>
      </x:c>
      <x:c r="D10" s="41" t="str">
        <x:v>Largest-customer revenue (CZK m), not equity value. Evidence the share calculation, contract, margin, termination and renewal. How do these affect concentration assessment?</x:v>
      </x:c>
      <x:c r="E10" s="44"/>
      <x:c r="F10" s="44"/>
      <x:c r="G10" s="44" t="str">
        <x:v>Not reviewed</x:v>
      </x:c>
      <x:c r="H10" s="44"/>
    </x:row>
    <x:row r="11" ht="24" customHeight="1">
      <x:c r="A11" s="2"/>
      <x:c r="B11" s="2"/>
      <x:c r="C11" s="2"/>
      <x:c r="D11" s="2"/>
      <x:c r="E11" s="2"/>
      <x:c r="F11" s="2"/>
      <x:c r="G11" s="2"/>
      <x:c r="H11" s="2"/>
    </x:row>
    <x:row r="12" ht="24" customHeight="1">
      <x:c r="A12" s="2"/>
      <x:c r="B12" s="2"/>
      <x:c r="C12" s="2"/>
      <x:c r="D12" s="2"/>
      <x:c r="E12" s="2"/>
      <x:c r="F12" s="2"/>
      <x:c r="G12" s="2"/>
      <x:c r="H12" s="2"/>
    </x:row>
    <x:row r="13" ht="24" customHeight="1">
      <x:c r="A13" s="2"/>
      <x:c r="B13" s="2"/>
      <x:c r="C13" s="2"/>
      <x:c r="D13" s="2"/>
      <x:c r="E13" s="2"/>
      <x:c r="F13" s="2"/>
      <x:c r="G13" s="2"/>
      <x:c r="H13" s="2"/>
    </x:row>
    <x:row r="14" ht="24" customHeight="1">
      <x:c r="A14" s="2"/>
      <x:c r="B14" s="2"/>
      <x:c r="C14" s="2"/>
      <x:c r="D14" s="2"/>
      <x:c r="E14" s="2"/>
      <x:c r="F14" s="2"/>
      <x:c r="G14" s="2"/>
      <x:c r="H14" s="2"/>
    </x:row>
    <x:row r="15" ht="24" customHeight="1">
      <x:c r="A15" s="2"/>
      <x:c r="B15" s="2"/>
      <x:c r="C15" s="2"/>
      <x:c r="D15" s="2"/>
      <x:c r="E15" s="2"/>
      <x:c r="F15" s="2"/>
      <x:c r="G15" s="2"/>
      <x:c r="H15" s="2"/>
    </x:row>
    <x:row r="16" ht="24" customHeight="1">
      <x:c r="A16" s="2"/>
      <x:c r="B16" s="2"/>
      <x:c r="C16" s="2"/>
      <x:c r="D16" s="2"/>
      <x:c r="E16" s="2"/>
      <x:c r="F16" s="2"/>
      <x:c r="G16" s="2"/>
      <x:c r="H16" s="2"/>
    </x:row>
    <x:row r="17" ht="24" customHeight="1">
      <x:c r="A17" s="2"/>
      <x:c r="B17" s="2"/>
      <x:c r="C17" s="2"/>
      <x:c r="D17" s="2"/>
      <x:c r="E17" s="2"/>
      <x:c r="F17" s="2"/>
      <x:c r="G17" s="2"/>
      <x:c r="H17" s="2"/>
    </x:row>
    <x:row r="18" ht="24" customHeight="1">
      <x:c r="A18" s="2"/>
      <x:c r="B18" s="2"/>
      <x:c r="C18" s="2"/>
      <x:c r="D18" s="2"/>
      <x:c r="E18" s="2"/>
      <x:c r="F18" s="2"/>
      <x:c r="G18" s="2"/>
      <x:c r="H18" s="2"/>
    </x:row>
    <x:row r="19" ht="24" customHeight="1">
      <x:c r="A19" s="2"/>
      <x:c r="B19" s="2"/>
      <x:c r="C19" s="2"/>
      <x:c r="D19" s="2"/>
      <x:c r="E19" s="2"/>
      <x:c r="F19" s="2"/>
      <x:c r="G19" s="2"/>
      <x:c r="H19" s="2"/>
    </x:row>
    <x:row r="20" ht="24" customHeight="1">
      <x:c r="A20" s="2"/>
      <x:c r="B20" s="2"/>
      <x:c r="C20" s="2"/>
      <x:c r="D20" s="2"/>
      <x:c r="E20" s="2"/>
      <x:c r="F20" s="2"/>
      <x:c r="G20" s="2"/>
      <x:c r="H20" s="2"/>
    </x:row>
    <x:row r="21" ht="24" customHeight="1">
      <x:c r="A21" s="2"/>
      <x:c r="B21" s="2"/>
      <x:c r="C21" s="2"/>
      <x:c r="D21" s="2"/>
      <x:c r="E21" s="2"/>
      <x:c r="F21" s="2"/>
      <x:c r="G21" s="2"/>
      <x:c r="H21" s="2"/>
    </x:row>
    <x:row r="22" ht="24" customHeight="1">
      <x:c r="A22" s="2"/>
      <x:c r="B22" s="2"/>
      <x:c r="C22" s="2"/>
      <x:c r="D22" s="2"/>
      <x:c r="E22" s="2"/>
      <x:c r="F22" s="2"/>
      <x:c r="G22" s="2"/>
      <x:c r="H22" s="2"/>
    </x:row>
    <x:row r="23" ht="24" customHeight="1">
      <x:c r="A23" s="2"/>
      <x:c r="B23" s="2"/>
      <x:c r="C23" s="2"/>
      <x:c r="D23" s="2"/>
      <x:c r="E23" s="2"/>
      <x:c r="F23" s="2"/>
      <x:c r="G23" s="2"/>
      <x:c r="H23" s="2"/>
    </x:row>
    <x:row r="24" ht="24" customHeight="1">
      <x:c r="A24" s="2"/>
      <x:c r="B24" s="2"/>
      <x:c r="C24" s="2"/>
      <x:c r="D24" s="2"/>
      <x:c r="E24" s="2"/>
      <x:c r="F24" s="2"/>
      <x:c r="G24" s="2"/>
      <x:c r="H24" s="2"/>
    </x:row>
    <x:row r="25" ht="24" customHeight="1">
      <x:c r="A25" s="2"/>
      <x:c r="B25" s="2"/>
      <x:c r="C25" s="2"/>
      <x:c r="D25" s="2"/>
      <x:c r="E25" s="2"/>
      <x:c r="F25" s="2"/>
      <x:c r="G25" s="2"/>
      <x:c r="H25" s="2"/>
    </x:row>
    <x:row r="26" ht="24" customHeight="1">
      <x:c r="A26" s="2"/>
      <x:c r="B26" s="2"/>
      <x:c r="C26" s="2"/>
      <x:c r="D26" s="2"/>
      <x:c r="E26" s="2"/>
      <x:c r="F26" s="2"/>
      <x:c r="G26" s="2"/>
      <x:c r="H26" s="2"/>
    </x:row>
    <x:row r="27" ht="24" customHeight="1">
      <x:c r="A27" s="2"/>
      <x:c r="B27" s="2"/>
      <x:c r="C27" s="2"/>
      <x:c r="D27" s="2"/>
      <x:c r="E27" s="2"/>
      <x:c r="F27" s="2"/>
      <x:c r="G27" s="2"/>
      <x:c r="H27" s="2"/>
    </x:row>
    <x:row r="28" ht="24" customHeight="1">
      <x:c r="A28" s="2"/>
      <x:c r="B28" s="2"/>
      <x:c r="C28" s="2"/>
      <x:c r="D28" s="2"/>
      <x:c r="E28" s="2"/>
      <x:c r="F28" s="2"/>
      <x:c r="G28" s="2"/>
      <x:c r="H28" s="2"/>
    </x:row>
    <x:row r="29" ht="24" customHeight="1">
      <x:c r="A29" s="2"/>
      <x:c r="B29" s="2"/>
      <x:c r="C29" s="2"/>
      <x:c r="D29" s="2"/>
      <x:c r="E29" s="2"/>
      <x:c r="F29" s="2"/>
      <x:c r="G29" s="2"/>
      <x:c r="H29" s="2"/>
    </x:row>
    <x:row r="30" ht="24" customHeight="1">
      <x:c r="A30" s="2"/>
      <x:c r="B30" s="2"/>
      <x:c r="C30" s="2"/>
      <x:c r="D30" s="2"/>
      <x:c r="E30" s="2"/>
      <x:c r="F30" s="2"/>
      <x:c r="G30" s="2"/>
      <x:c r="H30" s="2"/>
    </x:row>
    <x:row r="31" ht="24" customHeight="1">
      <x:c r="A31" s="2"/>
      <x:c r="B31" s="2"/>
      <x:c r="C31" s="2"/>
      <x:c r="D31" s="2"/>
      <x:c r="E31" s="2"/>
      <x:c r="F31" s="2"/>
      <x:c r="G31" s="2"/>
      <x:c r="H31" s="2"/>
    </x:row>
    <x:row r="32" ht="24" customHeight="1">
      <x:c r="A32" s="2"/>
      <x:c r="B32" s="2"/>
      <x:c r="C32" s="2"/>
      <x:c r="D32" s="2"/>
      <x:c r="E32" s="2"/>
      <x:c r="F32" s="2"/>
      <x:c r="G32" s="2"/>
      <x:c r="H32" s="2"/>
    </x:row>
    <x:row r="33" ht="24" customHeight="1">
      <x:c r="A33" s="2"/>
      <x:c r="B33" s="2"/>
      <x:c r="C33" s="2"/>
      <x:c r="D33" s="2"/>
      <x:c r="E33" s="2"/>
      <x:c r="F33" s="2"/>
      <x:c r="G33" s="2"/>
      <x:c r="H33" s="2"/>
    </x:row>
    <x:row r="34" ht="24" customHeight="1">
      <x:c r="A34" s="2"/>
      <x:c r="B34" s="2"/>
      <x:c r="C34" s="2"/>
      <x:c r="D34" s="2"/>
      <x:c r="E34" s="2"/>
      <x:c r="F34" s="2"/>
      <x:c r="G34" s="2"/>
      <x:c r="H34" s="2"/>
    </x:row>
    <x:row r="35" ht="24" customHeight="1">
      <x:c r="A35" s="2"/>
      <x:c r="B35" s="2"/>
      <x:c r="C35" s="2"/>
      <x:c r="D35" s="2"/>
      <x:c r="E35" s="2"/>
      <x:c r="F35" s="2"/>
      <x:c r="G35" s="2"/>
      <x:c r="H35" s="2"/>
    </x:row>
    <x:row r="36" ht="24" customHeight="1">
      <x:c r="A36" s="2"/>
      <x:c r="B36" s="2"/>
      <x:c r="C36" s="2"/>
      <x:c r="D36" s="2"/>
      <x:c r="E36" s="2"/>
      <x:c r="F36" s="2"/>
      <x:c r="G36" s="2"/>
      <x:c r="H36" s="2"/>
    </x:row>
    <x:row r="37" ht="24" customHeight="1">
      <x:c r="A37" s="2"/>
      <x:c r="B37" s="2"/>
      <x:c r="C37" s="2"/>
      <x:c r="D37" s="2"/>
      <x:c r="E37" s="2"/>
      <x:c r="F37" s="2"/>
      <x:c r="G37" s="2"/>
      <x:c r="H37" s="2"/>
    </x:row>
    <x:row r="38" ht="24" customHeight="1">
      <x:c r="A38" s="2"/>
      <x:c r="B38" s="2"/>
      <x:c r="C38" s="2"/>
      <x:c r="D38" s="2"/>
      <x:c r="E38" s="2"/>
      <x:c r="F38" s="2"/>
      <x:c r="G38" s="2"/>
      <x:c r="H38" s="2"/>
    </x:row>
    <x:row r="39" ht="24" customHeight="1">
      <x:c r="A39" s="2"/>
      <x:c r="B39" s="2"/>
      <x:c r="C39" s="2"/>
      <x:c r="D39" s="2"/>
      <x:c r="E39" s="2"/>
      <x:c r="F39" s="2"/>
      <x:c r="G39" s="2"/>
      <x:c r="H39" s="2"/>
    </x:row>
    <x:row r="40" ht="24" customHeight="1">
      <x:c r="A40" s="2"/>
      <x:c r="B40" s="2"/>
      <x:c r="C40" s="2"/>
      <x:c r="D40" s="2"/>
      <x:c r="E40" s="2"/>
      <x:c r="F40" s="2"/>
      <x:c r="G40" s="2"/>
      <x:c r="H40" s="2"/>
    </x:row>
    <x:row r="41" ht="24" customHeight="1">
      <x:c r="A41" s="2"/>
      <x:c r="B41" s="2"/>
      <x:c r="C41" s="2"/>
      <x:c r="D41" s="2"/>
      <x:c r="E41" s="2"/>
      <x:c r="F41" s="2"/>
      <x:c r="G41" s="2"/>
      <x:c r="H41" s="2"/>
    </x:row>
    <x:row r="42" ht="24" customHeight="1">
      <x:c r="A42" s="2"/>
      <x:c r="B42" s="2"/>
      <x:c r="C42" s="2"/>
      <x:c r="D42" s="2"/>
      <x:c r="E42" s="2"/>
      <x:c r="F42" s="2"/>
      <x:c r="G42" s="2"/>
      <x:c r="H42" s="2"/>
    </x:row>
    <x:row r="43" ht="24" customHeight="1">
      <x:c r="A43" s="2"/>
      <x:c r="B43" s="2"/>
      <x:c r="C43" s="2"/>
      <x:c r="D43" s="2"/>
      <x:c r="E43" s="2"/>
      <x:c r="F43" s="2"/>
      <x:c r="G43" s="2"/>
      <x:c r="H43" s="2"/>
    </x:row>
    <x:row r="44" ht="24" customHeight="1">
      <x:c r="A44" s="2"/>
      <x:c r="B44" s="2"/>
      <x:c r="C44" s="2"/>
      <x:c r="D44" s="2"/>
      <x:c r="E44" s="2"/>
      <x:c r="F44" s="2"/>
      <x:c r="G44" s="2"/>
      <x:c r="H44" s="2"/>
    </x:row>
    <x:row r="45" ht="24" customHeight="1">
      <x:c r="A45" s="2"/>
      <x:c r="B45" s="2"/>
      <x:c r="C45" s="2"/>
      <x:c r="D45" s="2"/>
      <x:c r="E45" s="2"/>
      <x:c r="F45" s="2"/>
      <x:c r="G45" s="2"/>
      <x:c r="H45" s="2"/>
    </x:row>
    <x:row r="46" ht="24" customHeight="1">
      <x:c r="A46" s="2"/>
      <x:c r="B46" s="2"/>
      <x:c r="C46" s="2"/>
      <x:c r="D46" s="2"/>
      <x:c r="E46" s="2"/>
      <x:c r="F46" s="2"/>
      <x:c r="G46" s="2"/>
      <x:c r="H46" s="2"/>
    </x:row>
    <x:row r="47" ht="24" customHeight="1">
      <x:c r="A47" s="2"/>
      <x:c r="B47" s="2"/>
      <x:c r="C47" s="2"/>
      <x:c r="D47" s="2"/>
      <x:c r="E47" s="2"/>
      <x:c r="F47" s="2"/>
      <x:c r="G47" s="2"/>
      <x:c r="H47" s="2"/>
    </x:row>
    <x:row r="48" ht="24" customHeight="1">
      <x:c r="A48" s="2"/>
      <x:c r="B48" s="2"/>
      <x:c r="C48" s="2"/>
      <x:c r="D48" s="2"/>
      <x:c r="E48" s="2"/>
      <x:c r="F48" s="2"/>
      <x:c r="G48" s="2"/>
      <x:c r="H48" s="2"/>
    </x:row>
    <x:row r="49" ht="24" customHeight="1">
      <x:c r="A49" s="2"/>
      <x:c r="B49" s="2"/>
      <x:c r="C49" s="2"/>
      <x:c r="D49" s="2"/>
      <x:c r="E49" s="2"/>
      <x:c r="F49" s="2"/>
      <x:c r="G49" s="2"/>
      <x:c r="H49" s="2"/>
    </x:row>
    <x:row r="50" ht="24" customHeight="1">
      <x:c r="A50" s="2"/>
      <x:c r="B50" s="2"/>
      <x:c r="C50" s="2"/>
      <x:c r="D50" s="2"/>
      <x:c r="E50" s="2"/>
      <x:c r="F50" s="2"/>
      <x:c r="G50" s="2"/>
      <x:c r="H50" s="2"/>
    </x:row>
    <x:row r="51" ht="24" customHeight="1">
      <x:c r="A51" s="2"/>
      <x:c r="B51" s="2"/>
      <x:c r="C51" s="2"/>
      <x:c r="D51" s="2"/>
      <x:c r="E51" s="2"/>
      <x:c r="F51" s="2"/>
      <x:c r="G51" s="2"/>
      <x:c r="H51" s="2"/>
    </x:row>
    <x:row r="52" ht="24" customHeight="1">
      <x:c r="A52" s="2"/>
      <x:c r="B52" s="2"/>
      <x:c r="C52" s="2"/>
      <x:c r="D52" s="2"/>
      <x:c r="E52" s="2"/>
      <x:c r="F52" s="2"/>
      <x:c r="G52" s="2"/>
      <x:c r="H52" s="2"/>
    </x:row>
    <x:row r="53" ht="24" customHeight="1">
      <x:c r="A53" s="2"/>
      <x:c r="B53" s="2"/>
      <x:c r="C53" s="2"/>
      <x:c r="D53" s="2"/>
      <x:c r="E53" s="2"/>
      <x:c r="F53" s="2"/>
      <x:c r="G53" s="2"/>
      <x:c r="H53" s="2"/>
    </x:row>
    <x:row r="54" ht="24" customHeight="1">
      <x:c r="A54" s="2"/>
      <x:c r="B54" s="2"/>
      <x:c r="C54" s="2"/>
      <x:c r="D54" s="2"/>
      <x:c r="E54" s="2"/>
      <x:c r="F54" s="2"/>
      <x:c r="G54" s="2"/>
      <x:c r="H54" s="2"/>
    </x:row>
    <x:row r="55" ht="24" customHeight="1">
      <x:c r="A55" s="2"/>
      <x:c r="B55" s="2"/>
      <x:c r="C55" s="2"/>
      <x:c r="D55" s="2"/>
      <x:c r="E55" s="2"/>
      <x:c r="F55" s="2"/>
      <x:c r="G55" s="2"/>
      <x:c r="H55" s="2"/>
    </x:row>
    <x:row r="56" ht="24" customHeight="1">
      <x:c r="A56" s="2"/>
      <x:c r="B56" s="2"/>
      <x:c r="C56" s="2"/>
      <x:c r="D56" s="2"/>
      <x:c r="E56" s="2"/>
      <x:c r="F56" s="2"/>
      <x:c r="G56" s="2"/>
      <x:c r="H56" s="2"/>
    </x:row>
    <x:row r="57" ht="24" customHeight="1">
      <x:c r="A57" s="2"/>
      <x:c r="B57" s="2"/>
      <x:c r="C57" s="2"/>
      <x:c r="D57" s="2"/>
      <x:c r="E57" s="2"/>
      <x:c r="F57" s="2"/>
      <x:c r="G57" s="2"/>
      <x:c r="H57" s="2"/>
    </x:row>
    <x:row r="58" ht="24" customHeight="1">
      <x:c r="A58" s="2"/>
      <x:c r="B58" s="2"/>
      <x:c r="C58" s="2"/>
      <x:c r="D58" s="2"/>
      <x:c r="E58" s="2"/>
      <x:c r="F58" s="2"/>
      <x:c r="G58" s="2"/>
      <x:c r="H58" s="2"/>
    </x:row>
    <x:row r="59" ht="24" customHeight="1">
      <x:c r="A59" s="2"/>
      <x:c r="B59" s="2"/>
      <x:c r="C59" s="2"/>
      <x:c r="D59" s="2"/>
      <x:c r="E59" s="2"/>
      <x:c r="F59" s="2"/>
      <x:c r="G59" s="2"/>
      <x:c r="H59" s="2"/>
    </x:row>
    <x:row r="60" ht="24" customHeight="1">
      <x:c r="A60" s="2"/>
      <x:c r="B60" s="2"/>
      <x:c r="C60" s="2"/>
      <x:c r="D60" s="2"/>
      <x:c r="E60" s="2"/>
      <x:c r="F60" s="2"/>
      <x:c r="G60" s="2"/>
      <x:c r="H60" s="2"/>
    </x:row>
    <x:row r="61" ht="24" customHeight="1">
      <x:c r="A61" s="2"/>
      <x:c r="B61" s="2"/>
      <x:c r="C61" s="2"/>
      <x:c r="D61" s="2"/>
      <x:c r="E61" s="2"/>
      <x:c r="F61" s="2"/>
      <x:c r="G61" s="2"/>
      <x:c r="H61" s="2"/>
    </x:row>
    <x:row r="62" ht="24" customHeight="1">
      <x:c r="A62" s="2"/>
      <x:c r="B62" s="2"/>
      <x:c r="C62" s="2"/>
      <x:c r="D62" s="2"/>
      <x:c r="E62" s="2"/>
      <x:c r="F62" s="2"/>
      <x:c r="G62" s="2"/>
      <x:c r="H62" s="2"/>
    </x:row>
    <x:row r="63" ht="24" customHeight="1">
      <x:c r="A63" s="2"/>
      <x:c r="B63" s="2"/>
      <x:c r="C63" s="2"/>
      <x:c r="D63" s="2"/>
      <x:c r="E63" s="2"/>
      <x:c r="F63" s="2"/>
      <x:c r="G63" s="2"/>
      <x:c r="H63" s="2"/>
    </x:row>
    <x:row r="64" ht="24" customHeight="1">
      <x:c r="A64" s="2"/>
      <x:c r="B64" s="2"/>
      <x:c r="C64" s="2"/>
      <x:c r="D64" s="2"/>
      <x:c r="E64" s="2"/>
      <x:c r="F64" s="2"/>
      <x:c r="G64" s="2"/>
      <x:c r="H64" s="2"/>
    </x:row>
    <x:row r="65" ht="24" customHeight="1">
      <x:c r="A65" s="2"/>
      <x:c r="B65" s="2"/>
      <x:c r="C65" s="2"/>
      <x:c r="D65" s="2"/>
      <x:c r="E65" s="2"/>
      <x:c r="F65" s="2"/>
      <x:c r="G65" s="2"/>
      <x:c r="H65" s="2"/>
    </x:row>
  </x:sheetData>
  <x:mergeCells>
    <x:mergeCell ref="A1:H1"/>
    <x:mergeCell ref="A2:H2"/>
    <x:mergeCell ref="A3:H3"/>
  </x:mergeCells>
  <x:conditionalFormatting sqref="A1:H10">
    <x:cfRule type="containsText" dxfId="6" priority="1" operator="containsText" text="Invalid input"/>
    <x:cfRule type="containsText" dxfId="7" priority="2" operator="containsText" text="Missing input"/>
    <x:cfRule type="containsText" dxfId="8" priority="3" operator="containsText" text="Arithmetic mismatch"/>
  </x:conditionalFormatting>
  <x:dataValidations count="1">
    <x:dataValidation type="list" sqref="G5:G10">
      <x:formula1>"Not reviewed,In progress,Evidence entered — awaiting review"</x:formula1>
    </x:dataValidation>
  </x:dataValidations>
  <x:pageMargins left="0.7" right="0.7" top="0.75" bottom="0.75" header="0.3" footer="0.3"/>
</x:worksheet>
</file>

<file path=xl/worksheets/sheet4.xml><?xml version="1.0" encoding="utf-8"?>
<x:worksheet xmlns:x="http://schemas.openxmlformats.org/spreadsheetml/2006/main">
  <x:sheetPr>
    <x:tabColor rgb="FFCDD4DC"/>
  </x:sheetPr>
  <x:sheetViews>
    <x:sheetView showGridLines="0" workbookViewId="0">
      <x:pane ySplit="6" topLeftCell="A7" activePane="bottomLeft" state="frozen"/>
    </x:sheetView>
  </x:sheetViews>
  <x:sheetFormatPr defaultRowHeight="15"/>
  <x:cols>
    <x:col min="1" max="1" width="33.75" hidden="0" customWidth="1"/>
    <x:col min="2" max="2" width="11.25" hidden="0" customWidth="1"/>
    <x:col min="3" max="3" width="15" hidden="0" customWidth="1"/>
    <x:col min="4" max="4" width="15" hidden="0" customWidth="1"/>
    <x:col min="5" max="5" width="12.5" hidden="0" customWidth="1"/>
    <x:col min="6" max="6" width="53.130001068115234" hidden="0" customWidth="1"/>
  </x:cols>
  <x:sheetData>
    <x:row r="1" ht="30" customHeight="1">
      <x:c r="A1" s="4" t="str">
        <x:v>Sources and editable inputs</x:v>
      </x:c>
      <x:c r="B1" s="3"/>
      <x:c r="C1" s="3"/>
      <x:c r="D1" s="3"/>
      <x:c r="E1" s="3"/>
      <x:c r="F1" s="3"/>
      <x:c r="G1" s="2"/>
      <x:c r="H1" s="2"/>
    </x:row>
    <x:row r="2" ht="30" customHeight="1">
      <x:c r="A2" s="5" t="str">
        <x:v>Fictional case. Synthetic documents. Amounts in CZK millions; shares in %. No real company or price offer.</x:v>
      </x:c>
      <x:c r="B2" s="5"/>
      <x:c r="C2" s="5"/>
      <x:c r="D2" s="5"/>
      <x:c r="E2" s="5"/>
      <x:c r="F2" s="5"/>
      <x:c r="G2" s="2"/>
      <x:c r="H2" s="2"/>
    </x:row>
    <x:row r="3" ht="28" customHeight="1">
      <x:c r="A3" s="3" t="str">
        <x:v>Edit the yellow working inputs in column C. Column D and the source excerpts are the frozen sample. Record new evidence and changes in Review.</x:v>
      </x:c>
      <x:c r="B3" s="3"/>
      <x:c r="C3" s="3"/>
      <x:c r="D3" s="3"/>
      <x:c r="E3" s="3"/>
      <x:c r="F3" s="3"/>
      <x:c r="G3" s="2"/>
      <x:c r="H3" s="2"/>
    </x:row>
    <x:row r="4" ht="28" customHeight="1">
      <x:c r="A4" s="3"/>
      <x:c r="B4" s="3"/>
      <x:c r="C4" s="3"/>
      <x:c r="D4" s="3"/>
      <x:c r="E4" s="3"/>
      <x:c r="F4" s="3"/>
      <x:c r="G4" s="2"/>
      <x:c r="H4" s="2"/>
    </x:row>
    <x:row r="5" ht="24" customHeight="1">
      <x:c r="A5" s="2"/>
      <x:c r="B5" s="2"/>
      <x:c r="C5" s="2"/>
      <x:c r="D5" s="2"/>
      <x:c r="E5" s="2"/>
      <x:c r="F5" s="2"/>
      <x:c r="G5" s="2"/>
      <x:c r="H5" s="2"/>
    </x:row>
    <x:row r="6" ht="30" customHeight="1">
      <x:c r="A6" s="9" t="str">
        <x:v>Input</x:v>
      </x:c>
      <x:c r="B6" s="9" t="str">
        <x:v>Source ID</x:v>
      </x:c>
      <x:c r="C6" s="9" t="str">
        <x:v>Working input</x:v>
      </x:c>
      <x:c r="D6" s="9" t="str">
        <x:v>Original sample</x:v>
      </x:c>
      <x:c r="E6" s="9" t="str">
        <x:v>Unit</x:v>
      </x:c>
      <x:c r="F6" s="9" t="str">
        <x:v>Provenance / limitation</x:v>
      </x:c>
      <x:c r="G6" s="2"/>
      <x:c r="H6" s="2"/>
    </x:row>
    <x:row r="7" ht="38" customHeight="1">
      <x:c r="A7" s="3" t="str">
        <x:v>Revenue 2023</x:v>
      </x:c>
      <x:c r="B7" s="3" t="str">
        <x:v>C-S01</x:v>
      </x:c>
      <x:c r="C7" s="18" t="n">
        <x:v>104</x:v>
      </x:c>
      <x:c r="D7" s="24" t="n">
        <x:v>104</x:v>
      </x:c>
      <x:c r="E7" s="3" t="str">
        <x:v>CZK m</x:v>
      </x:c>
      <x:c r="F7" s="3" t="str">
        <x:v>Table 1; model year 2023</x:v>
      </x:c>
      <x:c r="G7" s="2"/>
      <x:c r="H7" s="2"/>
    </x:row>
    <x:row r="8" ht="38" customHeight="1">
      <x:c r="A8" s="3" t="str">
        <x:v>Reported EBITDA 2023</x:v>
      </x:c>
      <x:c r="B8" s="3" t="str">
        <x:v>C-S01</x:v>
      </x:c>
      <x:c r="C8" s="18" t="n">
        <x:v>9.2</x:v>
      </x:c>
      <x:c r="D8" s="24" t="n">
        <x:v>9.2</x:v>
      </x:c>
      <x:c r="E8" s="3" t="str">
        <x:v>CZK m</x:v>
      </x:c>
      <x:c r="F8" s="3" t="str">
        <x:v>Table 1; model year 2023</x:v>
      </x:c>
      <x:c r="G8" s="2"/>
      <x:c r="H8" s="2"/>
    </x:row>
    <x:row r="9" ht="46" customHeight="1">
      <x:c r="A9" s="3" t="str">
        <x:v>EBITDA adjustment 2023, signed</x:v>
      </x:c>
      <x:c r="B9" s="3" t="str">
        <x:v>C-S01</x:v>
      </x:c>
      <x:c r="C9" s="18" t="n">
        <x:v>0</x:v>
      </x:c>
      <x:c r="D9" s="24" t="n">
        <x:v>0</x:v>
      </x:c>
      <x:c r="E9" s="3" t="str">
        <x:v>CZK m</x:v>
      </x:c>
      <x:c r="F9" s="3" t="str">
        <x:v>No one-off adjustments listed; explicit model zero, not proof of completeness.</x:v>
      </x:c>
      <x:c r="G9" s="2"/>
      <x:c r="H9" s="2"/>
    </x:row>
    <x:row r="10" ht="38" customHeight="1">
      <x:c r="A10" s="3" t="str">
        <x:v>Revenue 2024</x:v>
      </x:c>
      <x:c r="B10" s="3" t="str">
        <x:v>C-S01</x:v>
      </x:c>
      <x:c r="C10" s="18" t="n">
        <x:v>112</x:v>
      </x:c>
      <x:c r="D10" s="24" t="n">
        <x:v>112</x:v>
      </x:c>
      <x:c r="E10" s="3" t="str">
        <x:v>CZK m</x:v>
      </x:c>
      <x:c r="F10" s="3" t="str">
        <x:v>Table 1; model year 2024</x:v>
      </x:c>
      <x:c r="G10" s="2"/>
      <x:c r="H10" s="2"/>
    </x:row>
    <x:row r="11" ht="38" customHeight="1">
      <x:c r="A11" s="3" t="str">
        <x:v>Reported EBITDA 2024</x:v>
      </x:c>
      <x:c r="B11" s="3" t="str">
        <x:v>C-S01</x:v>
      </x:c>
      <x:c r="C11" s="18" t="n">
        <x:v>10.5</x:v>
      </x:c>
      <x:c r="D11" s="24" t="n">
        <x:v>10.5</x:v>
      </x:c>
      <x:c r="E11" s="3" t="str">
        <x:v>CZK m</x:v>
      </x:c>
      <x:c r="F11" s="3" t="str">
        <x:v>Table 1; model year 2024</x:v>
      </x:c>
      <x:c r="G11" s="2"/>
      <x:c r="H11" s="2"/>
    </x:row>
    <x:row r="12" ht="46" customHeight="1">
      <x:c r="A12" s="3" t="str">
        <x:v>EBITDA adjustment 2024, signed</x:v>
      </x:c>
      <x:c r="B12" s="3" t="str">
        <x:v>C-S01</x:v>
      </x:c>
      <x:c r="C12" s="18" t="n">
        <x:v>0</x:v>
      </x:c>
      <x:c r="D12" s="24" t="n">
        <x:v>0</x:v>
      </x:c>
      <x:c r="E12" s="3" t="str">
        <x:v>CZK m</x:v>
      </x:c>
      <x:c r="F12" s="3" t="str">
        <x:v>No one-off adjustments listed; explicit model zero, not proof of completeness.</x:v>
      </x:c>
      <x:c r="G12" s="2"/>
      <x:c r="H12" s="2"/>
    </x:row>
    <x:row r="13" ht="38" customHeight="1">
      <x:c r="A13" s="3" t="str">
        <x:v>Revenue 2025</x:v>
      </x:c>
      <x:c r="B13" s="3" t="str">
        <x:v>C-S01</x:v>
      </x:c>
      <x:c r="C13" s="18" t="n">
        <x:v>120</x:v>
      </x:c>
      <x:c r="D13" s="24" t="n">
        <x:v>120</x:v>
      </x:c>
      <x:c r="E13" s="3" t="str">
        <x:v>CZK m</x:v>
      </x:c>
      <x:c r="F13" s="3" t="str">
        <x:v>Table 1; model year 2025</x:v>
      </x:c>
      <x:c r="G13" s="2"/>
      <x:c r="H13" s="2"/>
    </x:row>
    <x:row r="14" ht="38" customHeight="1">
      <x:c r="A14" s="3" t="str">
        <x:v>Reported EBITDA 2025</x:v>
      </x:c>
      <x:c r="B14" s="3" t="str">
        <x:v>C-S01</x:v>
      </x:c>
      <x:c r="C14" s="18" t="n">
        <x:v>12</x:v>
      </x:c>
      <x:c r="D14" s="24" t="n">
        <x:v>12</x:v>
      </x:c>
      <x:c r="E14" s="3" t="str">
        <x:v>CZK m</x:v>
      </x:c>
      <x:c r="F14" s="3" t="str">
        <x:v>Table 1; includes net gain from C-S02.</x:v>
      </x:c>
      <x:c r="G14" s="2"/>
      <x:c r="H14" s="2"/>
    </x:row>
    <x:row r="15" ht="38" customHeight="1">
      <x:c r="A15" s="3" t="str">
        <x:v>Equipment-disposal proceeds</x:v>
      </x:c>
      <x:c r="B15" s="3" t="str">
        <x:v>C-S02</x:v>
      </x:c>
      <x:c r="C15" s="18" t="n">
        <x:v>3</x:v>
      </x:c>
      <x:c r="D15" s="24" t="n">
        <x:v>3</x:v>
      </x:c>
      <x:c r="E15" s="3" t="str">
        <x:v>CZK m</x:v>
      </x:c>
      <x:c r="F15" s="3" t="str">
        <x:v>Row L01; gross proceeds. Adjusted EBITDA deducts only the net gain.</x:v>
      </x:c>
      <x:c r="G15" s="2"/>
      <x:c r="H15" s="2"/>
    </x:row>
    <x:row r="16" ht="38" customHeight="1">
      <x:c r="A16" s="3" t="str">
        <x:v>Equipment carrying amount</x:v>
      </x:c>
      <x:c r="B16" s="3" t="str">
        <x:v>C-S02</x:v>
      </x:c>
      <x:c r="C16" s="18" t="n">
        <x:v>1</x:v>
      </x:c>
      <x:c r="D16" s="24" t="n">
        <x:v>1</x:v>
      </x:c>
      <x:c r="E16" s="3" t="str">
        <x:v>CZK m</x:v>
      </x:c>
      <x:c r="F16" s="3" t="str">
        <x:v>Row L02; cost of derecognising the same equipment.</x:v>
      </x:c>
      <x:c r="G16" s="2"/>
      <x:c r="H16" s="2"/>
    </x:row>
    <x:row r="17" ht="38" customHeight="1">
      <x:c r="A17" s="3" t="str">
        <x:v>Bank debt</x:v>
      </x:c>
      <x:c r="B17" s="3" t="str">
        <x:v>C-S03</x:v>
      </x:c>
      <x:c r="C17" s="18" t="n">
        <x:v>22</x:v>
      </x:c>
      <x:c r="D17" s="24" t="n">
        <x:v>22</x:v>
      </x:c>
      <x:c r="E17" s="3" t="str">
        <x:v>CZK m</x:v>
      </x:c>
      <x:c r="F17" s="3" t="str">
        <x:v>Section 2; a complete debt schedule is missing.</x:v>
      </x:c>
      <x:c r="G17" s="2"/>
      <x:c r="H17" s="2"/>
    </x:row>
    <x:row r="18" ht="38" customHeight="1">
      <x:c r="A18" s="3" t="str">
        <x:v>Cash</x:v>
      </x:c>
      <x:c r="B18" s="3" t="str">
        <x:v>C-S03</x:v>
      </x:c>
      <x:c r="C18" s="18" t="n">
        <x:v>4</x:v>
      </x:c>
      <x:c r="D18" s="24" t="n">
        <x:v>4</x:v>
      </x:c>
      <x:c r="E18" s="3" t="str">
        <x:v>CZK m</x:v>
      </x:c>
      <x:c r="F18" s="3" t="str">
        <x:v>Section 2; availability and restrictions on cash unconfirmed.</x:v>
      </x:c>
      <x:c r="G18" s="2"/>
      <x:c r="H18" s="2"/>
    </x:row>
    <x:row r="19" ht="38" customHeight="1">
      <x:c r="A19" s="3" t="str">
        <x:v>Model multiple</x:v>
      </x:c>
      <x:c r="B19" s="3" t="str">
        <x:v>C-S04</x:v>
      </x:c>
      <x:c r="C19" s="20" t="n">
        <x:v>6</x:v>
      </x:c>
      <x:c r="D19" s="25" t="n">
        <x:v>6</x:v>
      </x:c>
      <x:c r="E19" s="3" t="str">
        <x:v>×</x:v>
      </x:c>
      <x:c r="F19" s="3" t="str">
        <x:v>Section 1; hypothetical buyer rule, not a market benchmark.</x:v>
      </x:c>
      <x:c r="G19" s="2"/>
      <x:c r="H19" s="2"/>
    </x:row>
    <x:row r="20" ht="38" customHeight="1">
      <x:c r="A20" s="3" t="str">
        <x:v>Largest-customer share</x:v>
      </x:c>
      <x:c r="B20" s="3" t="str">
        <x:v>C-S01</x:v>
      </x:c>
      <x:c r="C20" s="22" t="n">
        <x:v>0.35</x:v>
      </x:c>
      <x:c r="D20" s="26" t="n">
        <x:v>0.35</x:v>
      </x:c>
      <x:c r="E20" s="3" t="str">
        <x:v>%</x:v>
      </x:c>
      <x:c r="F20" s="3" t="str">
        <x:v>Section 2; revenue share, not customer margin.</x:v>
      </x:c>
      <x:c r="G20" s="2"/>
      <x:c r="H20" s="2"/>
    </x:row>
    <x:row r="21" ht="38" customHeight="1">
      <x:c r="A21" s="3" t="str">
        <x:v>Owner A share</x:v>
      </x:c>
      <x:c r="B21" s="3" t="str">
        <x:v>C-S03</x:v>
      </x:c>
      <x:c r="C21" s="22" t="n">
        <x:v>0.6</x:v>
      </x:c>
      <x:c r="D21" s="26" t="n">
        <x:v>0.6</x:v>
      </x:c>
      <x:c r="E21" s="3" t="str">
        <x:v>%</x:v>
      </x:c>
      <x:c r="F21" s="3" t="str">
        <x:v>Section 1; shareholding does not establish signing authority.</x:v>
      </x:c>
      <x:c r="G21" s="2"/>
      <x:c r="H21" s="2"/>
    </x:row>
    <x:row r="22" ht="38" customHeight="1">
      <x:c r="A22" s="3" t="str">
        <x:v>Owner B share</x:v>
      </x:c>
      <x:c r="B22" s="3" t="str">
        <x:v>C-S03</x:v>
      </x:c>
      <x:c r="C22" s="22" t="n">
        <x:v>0.4</x:v>
      </x:c>
      <x:c r="D22" s="26" t="n">
        <x:v>0.4</x:v>
      </x:c>
      <x:c r="E22" s="3" t="str">
        <x:v>%</x:v>
      </x:c>
      <x:c r="F22" s="3" t="str">
        <x:v>Section 1; willingness to sell unconfirmed.</x:v>
      </x:c>
      <x:c r="G22" s="2"/>
      <x:c r="H22" s="2"/>
    </x:row>
    <x:row r="23" ht="46" customHeight="1">
      <x:c r="A23" s="3" t="str">
        <x:v>Other debt-like items, deduction</x:v>
      </x:c>
      <x:c r="B23" s="3" t="str">
        <x:v>C-S03</x:v>
      </x:c>
      <x:c r="C23" s="18"/>
      <x:c r="D23" s="24"/>
      <x:c r="E23" s="3" t="str">
        <x:v>CZK m</x:v>
      </x:c>
      <x:c r="F23" s="3" t="str">
        <x:v>Complete leases and other debt-like items are missing. Blank is not zero.</x:v>
      </x:c>
      <x:c r="G23" s="2"/>
      <x:c r="H23" s="2"/>
    </x:row>
    <x:row r="24" ht="46" customHeight="1">
      <x:c r="A24" s="3" t="str">
        <x:v>Working-capital adjustment, +/−</x:v>
      </x:c>
      <x:c r="B24" s="3" t="str">
        <x:v>C-S03</x:v>
      </x:c>
      <x:c r="C24" s="18"/>
      <x:c r="D24" s="24"/>
      <x:c r="E24" s="3" t="str">
        <x:v>CZK m</x:v>
      </x:c>
      <x:c r="F24" s="3" t="str">
        <x:v>Agreed target and evidence for the price adjustment are missing. Blank is not zero.</x:v>
      </x:c>
      <x:c r="G24" s="2"/>
      <x:c r="H24" s="2"/>
    </x:row>
    <x:row r="25" ht="46" customHeight="1">
      <x:c r="A25" s="3" t="str">
        <x:v>Transaction costs, deduction</x:v>
      </x:c>
      <x:c r="B25" s="3" t="str">
        <x:v>C-S04</x:v>
      </x:c>
      <x:c r="C25" s="18"/>
      <x:c r="D25" s="24"/>
      <x:c r="E25" s="3" t="str">
        <x:v>CZK m</x:v>
      </x:c>
      <x:c r="F25" s="3" t="str">
        <x:v>The model states no amount. Blank is not zero.</x:v>
      </x:c>
      <x:c r="G25" s="2"/>
      <x:c r="H25" s="2"/>
    </x:row>
    <x:row r="26" ht="24" customHeight="1">
      <x:c r="A26" s="2"/>
      <x:c r="B26" s="2"/>
      <x:c r="C26" s="2"/>
      <x:c r="D26" s="2"/>
      <x:c r="E26" s="2"/>
      <x:c r="F26" s="2"/>
      <x:c r="G26" s="2"/>
      <x:c r="H26" s="2"/>
    </x:row>
    <x:row r="27" ht="28" customHeight="1">
      <x:c r="A27" s="27" t="str">
        <x:v>Blank items 23–25 are not zero. The simplified model bridge is shown separately; the complete adjustment awaits all three items.</x:v>
      </x:c>
      <x:c r="B27" s="27"/>
      <x:c r="C27" s="27"/>
      <x:c r="D27" s="27"/>
      <x:c r="E27" s="27"/>
      <x:c r="F27" s="27"/>
      <x:c r="G27" s="2"/>
      <x:c r="H27" s="2"/>
    </x:row>
    <x:row r="28" ht="28" customHeight="1">
      <x:c r="A28" s="27"/>
      <x:c r="B28" s="27"/>
      <x:c r="C28" s="27"/>
      <x:c r="D28" s="27"/>
      <x:c r="E28" s="27"/>
      <x:c r="F28" s="27"/>
      <x:c r="G28" s="2"/>
      <x:c r="H28" s="2"/>
    </x:row>
    <x:row r="29" ht="24" customHeight="1">
      <x:c r="A29" s="2"/>
      <x:c r="B29" s="2"/>
      <x:c r="C29" s="2"/>
      <x:c r="D29" s="2"/>
      <x:c r="E29" s="2"/>
      <x:c r="F29" s="2"/>
      <x:c r="G29" s="2"/>
      <x:c r="H29" s="2"/>
    </x:row>
    <x:row r="30" ht="30" customHeight="1">
      <x:c r="A30" s="28" t="str">
        <x:v>Original synthetic excerpts — unchanged when working inputs change</x:v>
      </x:c>
      <x:c r="B30" s="28"/>
      <x:c r="C30" s="28"/>
      <x:c r="D30" s="28"/>
      <x:c r="E30" s="28"/>
      <x:c r="F30" s="28"/>
      <x:c r="G30" s="2"/>
      <x:c r="H30" s="2"/>
    </x:row>
    <x:row r="31" ht="24" customHeight="1">
      <x:c r="A31" s="2"/>
      <x:c r="B31" s="2"/>
      <x:c r="C31" s="2"/>
      <x:c r="D31" s="2"/>
      <x:c r="E31" s="2"/>
      <x:c r="F31" s="2"/>
      <x:c r="G31" s="2"/>
      <x:c r="H31" s="2"/>
    </x:row>
    <x:row r="32" ht="30" customHeight="1">
      <x:c r="A32" s="29" t="str">
        <x:v>C-S01 — Synthetic trading and customer summary</x:v>
      </x:c>
      <x:c r="B32" s="29"/>
      <x:c r="C32" s="29"/>
      <x:c r="D32" s="29"/>
      <x:c r="E32" s="31" t="n">
        <x:v>46266</x:v>
      </x:c>
      <x:c r="F32" s="29" t="str">
        <x:v>Table 1 and section 2</x:v>
      </x:c>
      <x:c r="G32" s="2"/>
      <x:c r="H32" s="2"/>
    </x:row>
    <x:row r="33" ht="30" customHeight="1">
      <x:c r="A33" s="3" t="str">
        <x:v>Synthetic document. Company A; amounts in CZK m. 2023: revenue 104, EBITDA 9.2. 2024: revenue 112, EBITDA 10.5. 2025: revenue 120, EBITDA 12. No one-off adjustments are listed in the model for 2023 or 2024. EBITDA 2025 includes the net equipment-disposal gain in C-S02. The largest customer represents 35% of 2025 revenue. Its contract, customer margin and termination terms are not attached.</x:v>
      </x:c>
      <x:c r="B33" s="3"/>
      <x:c r="C33" s="3"/>
      <x:c r="D33" s="3"/>
      <x:c r="E33" s="3"/>
      <x:c r="F33" s="3"/>
      <x:c r="G33" s="2"/>
      <x:c r="H33" s="2"/>
    </x:row>
    <x:row r="34" ht="30" customHeight="1">
      <x:c r="A34" s="3"/>
      <x:c r="B34" s="3"/>
      <x:c r="C34" s="3"/>
      <x:c r="D34" s="3"/>
      <x:c r="E34" s="3"/>
      <x:c r="F34" s="3"/>
      <x:c r="G34" s="2"/>
      <x:c r="H34" s="2"/>
    </x:row>
    <x:row r="35" ht="30" customHeight="1">
      <x:c r="A35" s="3"/>
      <x:c r="B35" s="3"/>
      <x:c r="C35" s="3"/>
      <x:c r="D35" s="3"/>
      <x:c r="E35" s="3"/>
      <x:c r="F35" s="3"/>
      <x:c r="G35" s="2"/>
      <x:c r="H35" s="2"/>
    </x:row>
    <x:row r="36" ht="24" customHeight="1">
      <x:c r="A36" s="2"/>
      <x:c r="B36" s="2"/>
      <x:c r="C36" s="2"/>
      <x:c r="D36" s="2"/>
      <x:c r="E36" s="2"/>
      <x:c r="F36" s="2"/>
      <x:c r="G36" s="2"/>
      <x:c r="H36" s="2"/>
    </x:row>
    <x:row r="37" ht="24" customHeight="1">
      <x:c r="A37" s="2"/>
      <x:c r="B37" s="2"/>
      <x:c r="C37" s="2"/>
      <x:c r="D37" s="2"/>
      <x:c r="E37" s="2"/>
      <x:c r="F37" s="2"/>
      <x:c r="G37" s="2"/>
      <x:c r="H37" s="2"/>
    </x:row>
    <x:row r="38" ht="30" customHeight="1">
      <x:c r="A38" s="29" t="str">
        <x:v>C-S02 — Synthetic ledger detail of the one-off item</x:v>
      </x:c>
      <x:c r="B38" s="29"/>
      <x:c r="C38" s="29"/>
      <x:c r="D38" s="29"/>
      <x:c r="E38" s="31" t="n">
        <x:v>46266</x:v>
      </x:c>
      <x:c r="F38" s="29" t="str">
        <x:v>Rows L01–L02</x:v>
      </x:c>
      <x:c r="G38" s="2"/>
      <x:c r="H38" s="2"/>
    </x:row>
    <x:row r="39" ht="30" customHeight="1">
      <x:c r="A39" s="3" t="str">
        <x:v>Synthetic document. Ledger detail for model year 2025: L01, disposal of retired equipment, proceeds CZK 3m. L02, derecognition of the same equipment, carrying amount charged to costs CZK 1m. The net CZK 2m gain is included in reported EBITDA of CZK 12m under the synthetic management summary. Disposal is outside normal component manufacturing. This model contains no other EBITDA adjustment or replacement investment for the equipment.</x:v>
      </x:c>
      <x:c r="B39" s="3"/>
      <x:c r="C39" s="3"/>
      <x:c r="D39" s="3"/>
      <x:c r="E39" s="3"/>
      <x:c r="F39" s="3"/>
      <x:c r="G39" s="2"/>
      <x:c r="H39" s="2"/>
    </x:row>
    <x:row r="40" ht="30" customHeight="1">
      <x:c r="A40" s="3"/>
      <x:c r="B40" s="3"/>
      <x:c r="C40" s="3"/>
      <x:c r="D40" s="3"/>
      <x:c r="E40" s="3"/>
      <x:c r="F40" s="3"/>
      <x:c r="G40" s="2"/>
      <x:c r="H40" s="2"/>
    </x:row>
    <x:row r="41" ht="30" customHeight="1">
      <x:c r="A41" s="3"/>
      <x:c r="B41" s="3"/>
      <x:c r="C41" s="3"/>
      <x:c r="D41" s="3"/>
      <x:c r="E41" s="3"/>
      <x:c r="F41" s="3"/>
      <x:c r="G41" s="2"/>
      <x:c r="H41" s="2"/>
    </x:row>
    <x:row r="42" ht="24" customHeight="1">
      <x:c r="A42" s="2"/>
      <x:c r="B42" s="2"/>
      <x:c r="C42" s="2"/>
      <x:c r="D42" s="2"/>
      <x:c r="E42" s="2"/>
      <x:c r="F42" s="2"/>
      <x:c r="G42" s="2"/>
      <x:c r="H42" s="2"/>
    </x:row>
    <x:row r="43" ht="24" customHeight="1">
      <x:c r="A43" s="2"/>
      <x:c r="B43" s="2"/>
      <x:c r="C43" s="2"/>
      <x:c r="D43" s="2"/>
      <x:c r="E43" s="2"/>
      <x:c r="F43" s="2"/>
      <x:c r="G43" s="2"/>
      <x:c r="H43" s="2"/>
    </x:row>
    <x:row r="44" ht="30" customHeight="1">
      <x:c r="A44" s="29" t="str">
        <x:v>C-S03 — Synthetic ownership and financing profile</x:v>
      </x:c>
      <x:c r="B44" s="29"/>
      <x:c r="C44" s="29"/>
      <x:c r="D44" s="29"/>
      <x:c r="E44" s="31" t="n">
        <x:v>46266</x:v>
      </x:c>
      <x:c r="F44" s="29" t="str">
        <x:v>Sections 1–2</x:v>
      </x:c>
      <x:c r="G44" s="2"/>
      <x:c r="H44" s="2"/>
    </x:row>
    <x:row r="45" ht="30" customHeight="1">
      <x:c r="A45" s="3" t="str">
        <x:v>Synthetic document. Owner A: 60%; Owner B: 40%. The model brief requires both to participate in transaction discussions. This is not a registry extract and does not establish authority to sign a sale. Bank debt CZK 22m, cash CZK 4m. A complete lease schedule, other debt-like items and target working capital are missing. Owners’ willingness to sell is unconfirmed and no contact has taken place.</x:v>
      </x:c>
      <x:c r="B45" s="3"/>
      <x:c r="C45" s="3"/>
      <x:c r="D45" s="3"/>
      <x:c r="E45" s="3"/>
      <x:c r="F45" s="3"/>
      <x:c r="G45" s="2"/>
      <x:c r="H45" s="2"/>
    </x:row>
    <x:row r="46" ht="30" customHeight="1">
      <x:c r="A46" s="3"/>
      <x:c r="B46" s="3"/>
      <x:c r="C46" s="3"/>
      <x:c r="D46" s="3"/>
      <x:c r="E46" s="3"/>
      <x:c r="F46" s="3"/>
      <x:c r="G46" s="2"/>
      <x:c r="H46" s="2"/>
    </x:row>
    <x:row r="47" ht="30" customHeight="1">
      <x:c r="A47" s="3"/>
      <x:c r="B47" s="3"/>
      <x:c r="C47" s="3"/>
      <x:c r="D47" s="3"/>
      <x:c r="E47" s="3"/>
      <x:c r="F47" s="3"/>
      <x:c r="G47" s="2"/>
      <x:c r="H47" s="2"/>
    </x:row>
    <x:row r="48" ht="24" customHeight="1">
      <x:c r="A48" s="2"/>
      <x:c r="B48" s="2"/>
      <x:c r="C48" s="2"/>
      <x:c r="D48" s="2"/>
      <x:c r="E48" s="2"/>
      <x:c r="F48" s="2"/>
      <x:c r="G48" s="2"/>
      <x:c r="H48" s="2"/>
    </x:row>
    <x:row r="49" ht="24" customHeight="1">
      <x:c r="A49" s="2"/>
      <x:c r="B49" s="2"/>
      <x:c r="C49" s="2"/>
      <x:c r="D49" s="2"/>
      <x:c r="E49" s="2"/>
      <x:c r="F49" s="2"/>
      <x:c r="G49" s="2"/>
      <x:c r="H49" s="2"/>
    </x:row>
    <x:row r="50" ht="30" customHeight="1">
      <x:c r="A50" s="29" t="str">
        <x:v>C-S04 — Synthetic buyer rule and price bridge</x:v>
      </x:c>
      <x:c r="B50" s="29"/>
      <x:c r="C50" s="29"/>
      <x:c r="D50" s="29"/>
      <x:c r="E50" s="31" t="n">
        <x:v>46266</x:v>
      </x:c>
      <x:c r="F50" s="29" t="str">
        <x:v>Sections 1–2</x:v>
      </x:c>
      <x:c r="G50" s="2"/>
      <x:c r="H50" s="2"/>
    </x:row>
    <x:row r="51" ht="30" customHeight="1">
      <x:c r="A51" s="3" t="str">
        <x:v>Synthetic document. The model buyer applies a ceiling of 6.0× adjusted EBITDA. The multiple is not market-derived. Inputs from C-S01 through C-S03: reported EBITDA 12, one-off adjustment −2, adjusted EBITDA 10, net debt 22 − 4 = CZK 18m. Before adjustment: enterprise value 72 and equity value 54. After adjustment: enterprise value 60 and equity value 42. Working capital, other price items and transaction expenses are considered separately. This is not a price offer.</x:v>
      </x:c>
      <x:c r="B51" s="3"/>
      <x:c r="C51" s="3"/>
      <x:c r="D51" s="3"/>
      <x:c r="E51" s="3"/>
      <x:c r="F51" s="3"/>
      <x:c r="G51" s="2"/>
      <x:c r="H51" s="2"/>
    </x:row>
    <x:row r="52" ht="30" customHeight="1">
      <x:c r="A52" s="3"/>
      <x:c r="B52" s="3"/>
      <x:c r="C52" s="3"/>
      <x:c r="D52" s="3"/>
      <x:c r="E52" s="3"/>
      <x:c r="F52" s="3"/>
      <x:c r="G52" s="2"/>
      <x:c r="H52" s="2"/>
    </x:row>
    <x:row r="53" ht="30" customHeight="1">
      <x:c r="A53" s="3"/>
      <x:c r="B53" s="3"/>
      <x:c r="C53" s="3"/>
      <x:c r="D53" s="3"/>
      <x:c r="E53" s="3"/>
      <x:c r="F53" s="3"/>
      <x:c r="G53" s="2"/>
      <x:c r="H53" s="2"/>
    </x:row>
    <x:row r="54" ht="24" customHeight="1">
      <x:c r="A54" s="2"/>
      <x:c r="B54" s="2"/>
      <x:c r="C54" s="2"/>
      <x:c r="D54" s="2"/>
      <x:c r="E54" s="2"/>
      <x:c r="F54" s="2"/>
      <x:c r="G54" s="2"/>
      <x:c r="H54" s="2"/>
    </x:row>
    <x:row r="55" ht="24" customHeight="1">
      <x:c r="A55" s="2"/>
      <x:c r="B55" s="2"/>
      <x:c r="C55" s="2"/>
      <x:c r="D55" s="2"/>
      <x:c r="E55" s="2"/>
      <x:c r="F55" s="2"/>
      <x:c r="G55" s="2"/>
      <x:c r="H55" s="2"/>
    </x:row>
    <x:row r="56" ht="24" customHeight="1">
      <x:c r="A56" s="2"/>
      <x:c r="B56" s="2"/>
      <x:c r="C56" s="2"/>
      <x:c r="D56" s="2"/>
      <x:c r="E56" s="2"/>
      <x:c r="F56" s="2"/>
      <x:c r="G56" s="2"/>
      <x:c r="H56" s="2"/>
    </x:row>
    <x:row r="57" ht="28" customHeight="1">
      <x:c r="A57" s="3" t="str">
        <x:v>Origin: corporate-cases.json / company. SHA-256: 477e91f74d03ab90d56385fefafb6fd4207ff6b2ad65748a3caa814c68d8cd0d. Source document date: 2026-09-01.</x:v>
      </x:c>
      <x:c r="B57" s="3"/>
      <x:c r="C57" s="3"/>
      <x:c r="D57" s="3"/>
      <x:c r="E57" s="3"/>
      <x:c r="F57" s="3"/>
      <x:c r="G57" s="2"/>
      <x:c r="H57" s="2"/>
    </x:row>
    <x:row r="58" ht="28" customHeight="1">
      <x:c r="A58" s="3"/>
      <x:c r="B58" s="3"/>
      <x:c r="C58" s="3"/>
      <x:c r="D58" s="3"/>
      <x:c r="E58" s="3"/>
      <x:c r="F58" s="3"/>
      <x:c r="G58" s="2"/>
      <x:c r="H58" s="2"/>
    </x:row>
    <x:row r="59" ht="24" customHeight="1">
      <x:c r="A59" s="2"/>
      <x:c r="B59" s="2"/>
      <x:c r="C59" s="2"/>
      <x:c r="D59" s="2"/>
      <x:c r="E59" s="2"/>
      <x:c r="F59" s="2"/>
      <x:c r="G59" s="2"/>
      <x:c r="H59" s="2"/>
    </x:row>
    <x:row r="60" ht="26" customHeight="1">
      <x:c r="A60" s="3" t="str">
        <x:v>Required working numeric inputs must be populated. Revenue, gross proceeds, carrying amount, debt and cash cannot be negative. The multiple must be positive; shares must be between 0% and 100%. Zero is a real numeric value.</x:v>
      </x:c>
      <x:c r="B60" s="3"/>
      <x:c r="C60" s="3"/>
      <x:c r="D60" s="3"/>
      <x:c r="E60" s="3"/>
      <x:c r="F60" s="3"/>
      <x:c r="G60" s="2"/>
      <x:c r="H60" s="2"/>
    </x:row>
    <x:row r="61" ht="26" customHeight="1">
      <x:c r="A61" s="3"/>
      <x:c r="B61" s="3"/>
      <x:c r="C61" s="3"/>
      <x:c r="D61" s="3"/>
      <x:c r="E61" s="3"/>
      <x:c r="F61" s="3"/>
      <x:c r="G61" s="2"/>
      <x:c r="H61" s="2"/>
    </x:row>
    <x:row r="62" ht="26" customHeight="1">
      <x:c r="A62" s="3"/>
      <x:c r="B62" s="3"/>
      <x:c r="C62" s="3"/>
      <x:c r="D62" s="3"/>
      <x:c r="E62" s="3"/>
      <x:c r="F62" s="3"/>
      <x:c r="G62" s="2"/>
      <x:c r="H62" s="2"/>
    </x:row>
    <x:row r="63" ht="24" customHeight="1">
      <x:c r="A63" s="2"/>
      <x:c r="B63" s="2"/>
      <x:c r="C63" s="2"/>
      <x:c r="D63" s="2"/>
      <x:c r="E63" s="2"/>
      <x:c r="F63" s="2"/>
      <x:c r="G63" s="2"/>
      <x:c r="H63" s="2"/>
    </x:row>
    <x:row r="64" ht="24" customHeight="1">
      <x:c r="A64" s="2"/>
      <x:c r="B64" s="2"/>
      <x:c r="C64" s="2"/>
      <x:c r="D64" s="2"/>
      <x:c r="E64" s="2"/>
      <x:c r="F64" s="2"/>
      <x:c r="G64" s="2"/>
      <x:c r="H64" s="2"/>
    </x:row>
    <x:row r="65" ht="24" customHeight="1">
      <x:c r="A65" s="2"/>
      <x:c r="B65" s="2"/>
      <x:c r="C65" s="2"/>
      <x:c r="D65" s="2"/>
      <x:c r="E65" s="2"/>
      <x:c r="F65" s="2"/>
      <x:c r="G65" s="2"/>
      <x:c r="H65" s="2"/>
    </x:row>
  </x:sheetData>
  <x:mergeCells>
    <x:mergeCell ref="A1:F1"/>
    <x:mergeCell ref="A2:F2"/>
    <x:mergeCell ref="A3:F4"/>
    <x:mergeCell ref="A27:F28"/>
    <x:mergeCell ref="A30:F30"/>
    <x:mergeCell ref="A32:D32"/>
    <x:mergeCell ref="A33:F35"/>
    <x:mergeCell ref="A38:D38"/>
    <x:mergeCell ref="A39:F41"/>
    <x:mergeCell ref="A44:D44"/>
    <x:mergeCell ref="A45:F47"/>
    <x:mergeCell ref="A50:D50"/>
    <x:mergeCell ref="A51:F53"/>
    <x:mergeCell ref="A57:F58"/>
    <x:mergeCell ref="A60:F62"/>
  </x:mergeCells>
  <x:conditionalFormatting sqref="A1:F62">
    <x:cfRule type="containsText" dxfId="9" priority="1" operator="containsText" text="Invalid input"/>
    <x:cfRule type="containsText" dxfId="10" priority="2" operator="containsText" text="Missing input"/>
    <x:cfRule type="containsText" dxfId="11" priority="3" operator="containsText" text="Arithmetic mismatch"/>
  </x:conditionalFormatting>
  <x:pageMargins left="0.7" right="0.7" top="0.75" bottom="0.75" header="0.3" footer="0.3"/>
</x:worksheet>
</file>

<file path=xl/worksheets/sheet5.xml><?xml version="1.0" encoding="utf-8"?>
<x:worksheet xmlns:x="http://schemas.openxmlformats.org/spreadsheetml/2006/main">
  <x:sheetPr>
    <x:tabColor rgb="FFCDD4DC"/>
  </x:sheetPr>
  <x:sheetViews>
    <x:sheetView showGridLines="0" workbookViewId="0">
      <x:pane ySplit="6" topLeftCell="A7" activePane="bottomLeft" state="frozen"/>
    </x:sheetView>
  </x:sheetViews>
  <x:sheetFormatPr defaultRowHeight="15"/>
  <x:cols>
    <x:col min="1" max="1" width="38.75" hidden="0" customWidth="1"/>
    <x:col min="2" max="2" width="21.8799991607666" hidden="0" customWidth="1"/>
    <x:col min="3" max="3" width="22.5" hidden="0" customWidth="1"/>
    <x:col min="4" max="4" width="15.630000114440918" hidden="0" customWidth="1"/>
    <x:col min="5" max="5" width="23.1299991607666" hidden="0" customWidth="1"/>
    <x:col min="6" max="6" width="23.1299991607666" hidden="0" customWidth="1"/>
  </x:cols>
  <x:sheetData>
    <x:row r="1" ht="30" customHeight="1">
      <x:c r="A1" s="4" t="str">
        <x:v>Preparation and review record</x:v>
      </x:c>
      <x:c r="B1" s="3"/>
      <x:c r="C1" s="3"/>
      <x:c r="D1" s="3"/>
      <x:c r="E1" s="3"/>
      <x:c r="F1" s="3"/>
      <x:c r="G1" s="2"/>
      <x:c r="H1" s="2"/>
    </x:row>
    <x:row r="2" ht="30" customHeight="1">
      <x:c r="A2" s="5" t="str">
        <x:v>Fictional case. Synthetic documents. Amounts in CZK millions; shares in %. No real company or price offer.</x:v>
      </x:c>
      <x:c r="B2" s="5"/>
      <x:c r="C2" s="5"/>
      <x:c r="D2" s="5"/>
      <x:c r="E2" s="5"/>
      <x:c r="F2" s="5"/>
      <x:c r="G2" s="2"/>
      <x:c r="H2" s="2"/>
    </x:row>
    <x:row r="3" ht="28" customHeight="1">
      <x:c r="A3" s="3" t="str">
        <x:v>This working review is not professional approval. Automatic rows test arithmetic; they do not replace evidence, independent review or price approval.</x:v>
      </x:c>
      <x:c r="B3" s="3"/>
      <x:c r="C3" s="3"/>
      <x:c r="D3" s="3"/>
      <x:c r="E3" s="3"/>
      <x:c r="F3" s="3"/>
      <x:c r="G3" s="2"/>
      <x:c r="H3" s="2"/>
    </x:row>
    <x:row r="4" ht="28" customHeight="1">
      <x:c r="A4" s="3"/>
      <x:c r="B4" s="3"/>
      <x:c r="C4" s="3"/>
      <x:c r="D4" s="3"/>
      <x:c r="E4" s="3"/>
      <x:c r="F4" s="3"/>
      <x:c r="G4" s="2"/>
      <x:c r="H4" s="2"/>
    </x:row>
    <x:row r="5" ht="24" customHeight="1">
      <x:c r="A5" s="2"/>
      <x:c r="B5" s="2"/>
      <x:c r="C5" s="2"/>
      <x:c r="D5" s="2"/>
      <x:c r="E5" s="2"/>
      <x:c r="F5" s="2"/>
      <x:c r="G5" s="2"/>
      <x:c r="H5" s="2"/>
    </x:row>
    <x:row r="6" ht="24" customHeight="1">
      <x:c r="A6" s="2" t="str">
        <x:v>Prepared by — name</x:v>
      </x:c>
      <x:c r="B6" s="49"/>
      <x:c r="C6" s="49"/>
      <x:c r="D6" s="49"/>
      <x:c r="E6" s="49"/>
      <x:c r="F6" s="49"/>
      <x:c r="G6" s="2"/>
      <x:c r="H6" s="2"/>
    </x:row>
    <x:row r="7" ht="24" customHeight="1">
      <x:c r="A7" s="2" t="str">
        <x:v>Reviewed by — name</x:v>
      </x:c>
      <x:c r="B7" s="49"/>
      <x:c r="C7" s="49"/>
      <x:c r="D7" s="49"/>
      <x:c r="E7" s="49"/>
      <x:c r="F7" s="49"/>
      <x:c r="G7" s="2"/>
      <x:c r="H7" s="2"/>
    </x:row>
    <x:row r="8" ht="24" customHeight="1">
      <x:c r="A8" s="2" t="str">
        <x:v>Human review date</x:v>
      </x:c>
      <x:c r="B8" s="50"/>
      <x:c r="C8" s="49"/>
      <x:c r="D8" s="49"/>
      <x:c r="E8" s="49"/>
      <x:c r="F8" s="49"/>
      <x:c r="G8" s="2"/>
      <x:c r="H8" s="2"/>
    </x:row>
    <x:row r="9" ht="24" customHeight="1">
      <x:c r="A9" s="2" t="str">
        <x:v>Working-file version</x:v>
      </x:c>
      <x:c r="B9" s="49" t="str">
        <x:v>v1.0</x:v>
      </x:c>
      <x:c r="C9" s="49"/>
      <x:c r="D9" s="49"/>
      <x:c r="E9" s="49"/>
      <x:c r="F9" s="49"/>
      <x:c r="G9" s="2"/>
      <x:c r="H9" s="2"/>
    </x:row>
    <x:row r="10" ht="24" customHeight="1">
      <x:c r="A10" s="2" t="str">
        <x:v>Human review status</x:v>
      </x:c>
      <x:c r="B10" s="49" t="str">
        <x:v>Not reviewed</x:v>
      </x:c>
      <x:c r="C10" s="49"/>
      <x:c r="D10" s="49"/>
      <x:c r="E10" s="49"/>
      <x:c r="F10" s="49"/>
      <x:c r="G10" s="2"/>
      <x:c r="H10" s="2"/>
    </x:row>
    <x:row r="11" ht="44" customHeight="1">
      <x:c r="A11" s="2" t="str">
        <x:v>Reviewer scope / comment</x:v>
      </x:c>
      <x:c r="B11" s="49"/>
      <x:c r="C11" s="49"/>
      <x:c r="D11" s="49"/>
      <x:c r="E11" s="49"/>
      <x:c r="F11" s="49"/>
      <x:c r="G11" s="2"/>
      <x:c r="H11" s="2"/>
    </x:row>
    <x:row r="12" ht="24" customHeight="1">
      <x:c r="A12" s="2" t="str">
        <x:v>Reviewer outcome / decision</x:v>
      </x:c>
      <x:c r="B12" s="49" t="str">
        <x:v>Not reviewed</x:v>
      </x:c>
      <x:c r="C12" s="49"/>
      <x:c r="D12" s="49"/>
      <x:c r="E12" s="49"/>
      <x:c r="F12" s="49"/>
      <x:c r="G12" s="2"/>
      <x:c r="H12" s="2"/>
    </x:row>
    <x:row r="13" ht="30" customHeight="1">
      <x:c r="A13" s="3" t="str">
        <x:v>Approval requires an actual reviewer decision for the stated version and scope. A completed name or date alone is not approval.</x:v>
      </x:c>
      <x:c r="B13" s="3"/>
      <x:c r="C13" s="3"/>
      <x:c r="D13" s="3"/>
      <x:c r="E13" s="3"/>
      <x:c r="F13" s="3"/>
      <x:c r="G13" s="2"/>
      <x:c r="H13" s="2"/>
    </x:row>
    <x:row r="14" ht="24" customHeight="1">
      <x:c r="A14" s="2"/>
      <x:c r="B14" s="2"/>
      <x:c r="C14" s="2"/>
      <x:c r="D14" s="2"/>
      <x:c r="E14" s="2"/>
      <x:c r="F14" s="2"/>
      <x:c r="G14" s="2"/>
      <x:c r="H14" s="2"/>
    </x:row>
    <x:row r="15" ht="30" customHeight="1">
      <x:c r="A15" s="9" t="str">
        <x:v>Automatic arithmetic check</x:v>
      </x:c>
      <x:c r="B15" s="9" t="str">
        <x:v>Result</x:v>
      </x:c>
      <x:c r="C15" s="9" t="str">
        <x:v>Scope</x:v>
      </x:c>
      <x:c r="D15" s="9" t="str"/>
      <x:c r="E15" s="9" t="str"/>
      <x:c r="F15" s="9" t="str"/>
      <x:c r="G15" s="2"/>
      <x:c r="H15" s="2"/>
    </x:row>
    <x:row r="16" ht="46" customHeight="1">
      <x:c r="A16" s="3" t="str">
        <x:v>Net disposal gain: proceeds − carrying amount</x:v>
      </x:c>
      <x:c r="B16" s="40" t="str">
        <x:f>IF(AND(ISNUMBER('Analysis'!D17),ISNUMBER('Sources'!C15),ISNUMBER('Sources'!C16)),IF(ABS('Analysis'!D17-('Sources'!C15-'Sources'!C16))&lt;0.000000001,"Arithmetic consistent","Arithmetic mismatch"),"Review inputs")</x:f>
        <x:v>Arithmetic consistent</x:v>
      </x:c>
      <x:c r="C16" s="3" t="str">
        <x:v>Arithmetic of current working inputs only.</x:v>
      </x:c>
      <x:c r="D16" s="3"/>
      <x:c r="E16" s="3"/>
      <x:c r="F16" s="3"/>
      <x:c r="G16" s="2"/>
      <x:c r="H16" s="2"/>
    </x:row>
    <x:row r="17" ht="46" customHeight="1">
      <x:c r="A17" s="3" t="str">
        <x:v>Adjusted EBITDA: reported + adjustment</x:v>
      </x:c>
      <x:c r="B17" s="40" t="str">
        <x:f>IF(AND(ISNUMBER('Analysis'!D10),ISNUMBER('Sources'!C14),ISNUMBER('Sources'!C15),ISNUMBER('Sources'!C16)),IF(ABS('Analysis'!D10-('Sources'!C14-'Sources'!C15+'Sources'!C16))&lt;0.000000001,"Arithmetic consistent","Arithmetic mismatch"),"Review inputs")</x:f>
        <x:v>Arithmetic consistent</x:v>
      </x:c>
      <x:c r="C17" s="3" t="str">
        <x:v>Arithmetic of current working inputs only.</x:v>
      </x:c>
      <x:c r="D17" s="3"/>
      <x:c r="E17" s="3"/>
      <x:c r="F17" s="3"/>
      <x:c r="G17" s="2"/>
      <x:c r="H17" s="2"/>
    </x:row>
    <x:row r="18" ht="46" customHeight="1">
      <x:c r="A18" s="3" t="str">
        <x:v>EV: EBITDA × multiple, both bases</x:v>
      </x:c>
      <x:c r="B18" s="40" t="str">
        <x:f>IF(AND(ISNUMBER('Analysis'!C25),ISNUMBER('Analysis'!D25),ISNUMBER('Sources'!C14),ISNUMBER('Sources'!C15),ISNUMBER('Sources'!C16),ISNUMBER('Sources'!C19)),IF(AND(ABS('Analysis'!C25-'Sources'!C14*'Sources'!C19)&lt;0.000000001,ABS('Analysis'!D25-('Sources'!C14-'Sources'!C15+'Sources'!C16)*'Sources'!C19)&lt;0.000000001),"Arithmetic consistent","Arithmetic mismatch"),"Review inputs")</x:f>
        <x:v>Arithmetic consistent</x:v>
      </x:c>
      <x:c r="C18" s="3" t="str">
        <x:v>Arithmetic of current working inputs only.</x:v>
      </x:c>
      <x:c r="D18" s="3"/>
      <x:c r="E18" s="3"/>
      <x:c r="F18" s="3"/>
      <x:c r="G18" s="2"/>
      <x:c r="H18" s="2"/>
    </x:row>
    <x:row r="19" ht="46" customHeight="1">
      <x:c r="A19" s="3" t="str">
        <x:v>Net bank debt: debt − cash</x:v>
      </x:c>
      <x:c r="B19" s="40" t="str">
        <x:f>IF(AND(ISNUMBER('Analysis'!D28),ISNUMBER('Sources'!C17),ISNUMBER('Sources'!C18)),IF(ABS('Analysis'!D28-('Sources'!C17-'Sources'!C18))&lt;0.000000001,"Arithmetic consistent","Arithmetic mismatch"),"Review inputs")</x:f>
        <x:v>Arithmetic consistent</x:v>
      </x:c>
      <x:c r="C19" s="3" t="str">
        <x:v>Arithmetic of current working inputs only.</x:v>
      </x:c>
      <x:c r="D19" s="3"/>
      <x:c r="E19" s="3"/>
      <x:c r="F19" s="3"/>
      <x:c r="G19" s="2"/>
      <x:c r="H19" s="2"/>
    </x:row>
    <x:row r="20" ht="46" customHeight="1">
      <x:c r="A20" s="3" t="str">
        <x:v>Equity: EV − net bank debt</x:v>
      </x:c>
      <x:c r="B20" s="40" t="str">
        <x:f>IF(AND(ISNUMBER('Analysis'!C29),ISNUMBER('Analysis'!D29),ISNUMBER('Analysis'!C25),ISNUMBER('Analysis'!D25),ISNUMBER('Sources'!C17),ISNUMBER('Sources'!C18)),IF(AND(ABS('Analysis'!C29-('Analysis'!C25-'Sources'!C17+'Sources'!C18))&lt;0.000000001,ABS('Analysis'!D29-('Analysis'!D25-'Sources'!C17+'Sources'!C18))&lt;0.000000001),"Arithmetic consistent","Arithmetic mismatch"),"Review inputs")</x:f>
        <x:v>Arithmetic consistent</x:v>
      </x:c>
      <x:c r="C20" s="3" t="str">
        <x:v>Arithmetic of current working inputs only.</x:v>
      </x:c>
      <x:c r="D20" s="3"/>
      <x:c r="E20" s="3"/>
      <x:c r="F20" s="3"/>
      <x:c r="G20" s="2"/>
      <x:c r="H20" s="2"/>
    </x:row>
    <x:row r="21" ht="46" customHeight="1">
      <x:c r="A21" s="3" t="str">
        <x:v>Ownership shares sum to 100%</x:v>
      </x:c>
      <x:c r="B21" s="40" t="str">
        <x:f>IF(AND(ISNUMBER('Sources'!C21),ISNUMBER('Sources'!C22)),IF(ABS('Sources'!C21+'Sources'!C22-1)&lt;0.000000001,"Arithmetic consistent","Arithmetic mismatch"),"Review inputs")</x:f>
        <x:v>Arithmetic consistent</x:v>
      </x:c>
      <x:c r="C21" s="3" t="str">
        <x:v>Share total only. Does not verify ownership or authority.</x:v>
      </x:c>
      <x:c r="D21" s="3"/>
      <x:c r="E21" s="3"/>
      <x:c r="F21" s="3"/>
      <x:c r="G21" s="2"/>
      <x:c r="H21" s="2"/>
    </x:row>
    <x:row r="22" ht="46" customHeight="1">
      <x:c r="A22" s="3" t="str">
        <x:v>Required working numeric inputs (16)</x:v>
      </x:c>
      <x:c r="B22" s="40" t="str">
        <x:f>IF(COUNT('Sources'!C7:C22)=16,"16 numeric inputs populated","Review inputs")</x:f>
        <x:v>16 numeric inputs populated</x:v>
      </x:c>
      <x:c r="C22" s="3" t="str">
        <x:v>Checks numeric presence only. Individual calculations in Analysis assess valid values.</x:v>
      </x:c>
      <x:c r="D22" s="3"/>
      <x:c r="E22" s="3"/>
      <x:c r="F22" s="3"/>
      <x:c r="G22" s="2"/>
      <x:c r="H22" s="2"/>
    </x:row>
    <x:row r="23" ht="24" customHeight="1">
      <x:c r="A23" s="2"/>
      <x:c r="B23" s="2"/>
      <x:c r="C23" s="2"/>
      <x:c r="D23" s="2"/>
      <x:c r="E23" s="2"/>
      <x:c r="F23" s="2"/>
      <x:c r="G23" s="2"/>
      <x:c r="H23" s="2"/>
    </x:row>
    <x:row r="24" ht="24" customHeight="1">
      <x:c r="A24" s="2"/>
      <x:c r="B24" s="2"/>
      <x:c r="C24" s="2"/>
      <x:c r="D24" s="2"/>
      <x:c r="E24" s="2"/>
      <x:c r="F24" s="2"/>
      <x:c r="G24" s="2"/>
      <x:c r="H24" s="2"/>
    </x:row>
    <x:row r="25" ht="30" customHeight="1">
      <x:c r="A25" s="28" t="str">
        <x:v>Human checklist — complete after actual work</x:v>
      </x:c>
      <x:c r="B25" s="28"/>
      <x:c r="C25" s="28"/>
      <x:c r="D25" s="28"/>
      <x:c r="E25" s="28"/>
      <x:c r="F25" s="28"/>
      <x:c r="G25" s="2"/>
      <x:c r="H25" s="2"/>
    </x:row>
    <x:row r="26" ht="24" customHeight="1">
      <x:c r="A26" s="2"/>
      <x:c r="B26" s="2"/>
      <x:c r="C26" s="2"/>
      <x:c r="D26" s="2"/>
      <x:c r="E26" s="2"/>
      <x:c r="F26" s="2"/>
      <x:c r="G26" s="2"/>
      <x:c r="H26" s="2"/>
    </x:row>
    <x:row r="27" ht="42" customHeight="1">
      <x:c r="A27" s="9" t="str">
        <x:v>Review task</x:v>
      </x:c>
      <x:c r="B27" s="9" t="str">
        <x:v>Status (editable)</x:v>
      </x:c>
      <x:c r="C27" s="9" t="str">
        <x:v>Evidence / conclusion / exception (editable)</x:v>
      </x:c>
      <x:c r="D27" s="9" t="str"/>
      <x:c r="E27" s="9" t="str"/>
      <x:c r="F27" s="9" t="str"/>
      <x:c r="G27" s="2"/>
      <x:c r="H27" s="2"/>
    </x:row>
    <x:row r="28" ht="43" customHeight="1">
      <x:c r="A28" s="3" t="str">
        <x:v>Evidence equipment sale in EBITDA and non-recurring treatment</x:v>
      </x:c>
      <x:c r="B28" s="11" t="str">
        <x:v>Not reviewed</x:v>
      </x:c>
      <x:c r="C28" s="11"/>
      <x:c r="D28" s="11"/>
      <x:c r="E28" s="11"/>
      <x:c r="F28" s="11"/>
      <x:c r="G28" s="2"/>
      <x:c r="H28" s="2"/>
    </x:row>
    <x:row r="29" ht="43" customHeight="1">
      <x:c r="A29" s="3" t="str">
        <x:v>Explain margin movement with an evidenced bridge</x:v>
      </x:c>
      <x:c r="B29" s="11" t="str">
        <x:v>Not reviewed</x:v>
      </x:c>
      <x:c r="C29" s="11"/>
      <x:c r="D29" s="11"/>
      <x:c r="E29" s="11"/>
      <x:c r="F29" s="11"/>
      <x:c r="G29" s="2"/>
      <x:c r="H29" s="2"/>
    </x:row>
    <x:row r="30" ht="43" customHeight="1">
      <x:c r="A30" s="3" t="str">
        <x:v>Confirm model multiple and price-ceiling scope</x:v>
      </x:c>
      <x:c r="B30" s="11" t="str">
        <x:v>Not reviewed</x:v>
      </x:c>
      <x:c r="C30" s="11"/>
      <x:c r="D30" s="11"/>
      <x:c r="E30" s="11"/>
      <x:c r="F30" s="11"/>
      <x:c r="G30" s="2"/>
      <x:c r="H30" s="2"/>
    </x:row>
    <x:row r="31" ht="43" customHeight="1">
      <x:c r="A31" s="3" t="str">
        <x:v>Complete leases, other debt, working capital and costs</x:v>
      </x:c>
      <x:c r="B31" s="11" t="str">
        <x:v>Not reviewed</x:v>
      </x:c>
      <x:c r="C31" s="11"/>
      <x:c r="D31" s="11"/>
      <x:c r="E31" s="11"/>
      <x:c r="F31" s="11"/>
      <x:c r="G31" s="2"/>
      <x:c r="H31" s="2"/>
    </x:row>
    <x:row r="32" ht="43" customHeight="1">
      <x:c r="A32" s="3" t="str">
        <x:v>Evidence signing arrangements and both owners’ consent</x:v>
      </x:c>
      <x:c r="B32" s="11" t="str">
        <x:v>Not reviewed</x:v>
      </x:c>
      <x:c r="C32" s="11"/>
      <x:c r="D32" s="11"/>
      <x:c r="E32" s="11"/>
      <x:c r="F32" s="11"/>
      <x:c r="G32" s="2"/>
      <x:c r="H32" s="2"/>
    </x:row>
    <x:row r="33" ht="43" customHeight="1">
      <x:c r="A33" s="3" t="str">
        <x:v>Evidence largest customer, contract and margin</x:v>
      </x:c>
      <x:c r="B33" s="11" t="str">
        <x:v>Not reviewed</x:v>
      </x:c>
      <x:c r="C33" s="11"/>
      <x:c r="D33" s="11"/>
      <x:c r="E33" s="11"/>
      <x:c r="F33" s="11"/>
      <x:c r="G33" s="2"/>
      <x:c r="H33" s="2"/>
    </x:row>
    <x:row r="34" ht="24" customHeight="1">
      <x:c r="A34" s="2"/>
      <x:c r="B34" s="2"/>
      <x:c r="C34" s="2"/>
      <x:c r="D34" s="2"/>
      <x:c r="E34" s="2"/>
      <x:c r="F34" s="2"/>
      <x:c r="G34" s="2"/>
      <x:c r="H34" s="2"/>
    </x:row>
    <x:row r="35" ht="24" customHeight="1">
      <x:c r="A35" s="2"/>
      <x:c r="B35" s="2"/>
      <x:c r="C35" s="2"/>
      <x:c r="D35" s="2"/>
      <x:c r="E35" s="2"/>
      <x:c r="F35" s="2"/>
      <x:c r="G35" s="2"/>
      <x:c r="H35" s="2"/>
    </x:row>
    <x:row r="36" ht="24" customHeight="1">
      <x:c r="A36" s="2"/>
      <x:c r="B36" s="2"/>
      <x:c r="C36" s="2"/>
      <x:c r="D36" s="2"/>
      <x:c r="E36" s="2"/>
      <x:c r="F36" s="2"/>
      <x:c r="G36" s="2"/>
      <x:c r="H36" s="2"/>
    </x:row>
    <x:row r="37" ht="30" customHeight="1">
      <x:c r="A37" s="9" t="str">
        <x:v>Date</x:v>
      </x:c>
      <x:c r="B37" s="9" t="str">
        <x:v>Version</x:v>
      </x:c>
      <x:c r="C37" s="9" t="str">
        <x:v>Change
made</x:v>
      </x:c>
      <x:c r="D37" s="9" t="str">
        <x:v>Recorded by</x:v>
      </x:c>
      <x:c r="E37" s="9" t="str">
        <x:v>Evidence / reference</x:v>
      </x:c>
      <x:c r="F37" s="9" t="str">
        <x:v>Note</x:v>
      </x:c>
      <x:c r="G37" s="2"/>
      <x:c r="H37" s="2"/>
    </x:row>
    <x:row r="38" ht="62" customHeight="1">
      <x:c r="A38" s="52" t="n">
        <x:v>46303</x:v>
      </x:c>
      <x:c r="B38" s="3" t="str">
        <x:v>v1.0</x:v>
      </x:c>
      <x:c r="C38" s="3" t="str">
        <x:v>Created working papers from the original synthetic company case.</x:v>
      </x:c>
      <x:c r="D38" s="3" t="str">
        <x:v>Workbook build</x:v>
      </x:c>
      <x:c r="E38" s="3" t="str">
        <x:v>company / 477e91f74d03</x:v>
      </x:c>
      <x:c r="F38" s="3" t="str">
        <x:v>No human review performed. Add further change-log rows manually.</x:v>
      </x:c>
      <x:c r="G38" s="2"/>
      <x:c r="H38" s="2"/>
    </x:row>
    <x:row r="39" ht="62" customHeight="1">
      <x:c r="A39" s="11"/>
      <x:c r="B39" s="11"/>
      <x:c r="C39" s="11"/>
      <x:c r="D39" s="11"/>
      <x:c r="E39" s="11"/>
      <x:c r="F39" s="11"/>
      <x:c r="G39" s="2"/>
      <x:c r="H39" s="2"/>
    </x:row>
    <x:row r="40" ht="62" customHeight="1">
      <x:c r="A40" s="11"/>
      <x:c r="B40" s="11"/>
      <x:c r="C40" s="11"/>
      <x:c r="D40" s="11"/>
      <x:c r="E40" s="11"/>
      <x:c r="F40" s="11"/>
      <x:c r="G40" s="2"/>
      <x:c r="H40" s="2"/>
    </x:row>
    <x:row r="41" ht="62" customHeight="1">
      <x:c r="A41" s="11"/>
      <x:c r="B41" s="11"/>
      <x:c r="C41" s="11"/>
      <x:c r="D41" s="11"/>
      <x:c r="E41" s="11"/>
      <x:c r="F41" s="11"/>
      <x:c r="G41" s="2"/>
      <x:c r="H41" s="2"/>
    </x:row>
    <x:row r="42" ht="62" customHeight="1">
      <x:c r="A42" s="11"/>
      <x:c r="B42" s="11"/>
      <x:c r="C42" s="11"/>
      <x:c r="D42" s="11"/>
      <x:c r="E42" s="11"/>
      <x:c r="F42" s="11"/>
      <x:c r="G42" s="2"/>
      <x:c r="H42" s="2"/>
    </x:row>
    <x:row r="43" ht="62" customHeight="1">
      <x:c r="A43" s="11"/>
      <x:c r="B43" s="11"/>
      <x:c r="C43" s="11"/>
      <x:c r="D43" s="11"/>
      <x:c r="E43" s="11"/>
      <x:c r="F43" s="11"/>
      <x:c r="G43" s="2"/>
      <x:c r="H43" s="2"/>
    </x:row>
    <x:row r="44" ht="24" customHeight="1">
      <x:c r="A44" s="2"/>
      <x:c r="B44" s="2"/>
      <x:c r="C44" s="2"/>
      <x:c r="D44" s="2"/>
      <x:c r="E44" s="2"/>
      <x:c r="F44" s="2"/>
      <x:c r="G44" s="2"/>
      <x:c r="H44" s="2"/>
    </x:row>
    <x:row r="45" ht="24" customHeight="1">
      <x:c r="A45" s="2"/>
      <x:c r="B45" s="2"/>
      <x:c r="C45" s="2"/>
      <x:c r="D45" s="2"/>
      <x:c r="E45" s="2"/>
      <x:c r="F45" s="2"/>
      <x:c r="G45" s="2"/>
      <x:c r="H45" s="2"/>
    </x:row>
    <x:row r="46" ht="24" customHeight="1">
      <x:c r="A46" s="2"/>
      <x:c r="B46" s="2"/>
      <x:c r="C46" s="2"/>
      <x:c r="D46" s="2"/>
      <x:c r="E46" s="2"/>
      <x:c r="F46" s="2"/>
      <x:c r="G46" s="2"/>
      <x:c r="H46" s="2"/>
    </x:row>
    <x:row r="47" ht="24" customHeight="1">
      <x:c r="A47" s="2"/>
      <x:c r="B47" s="2"/>
      <x:c r="C47" s="2"/>
      <x:c r="D47" s="2"/>
      <x:c r="E47" s="2"/>
      <x:c r="F47" s="2"/>
      <x:c r="G47" s="2"/>
      <x:c r="H47" s="2"/>
    </x:row>
    <x:row r="48" ht="24" customHeight="1">
      <x:c r="A48" s="2"/>
      <x:c r="B48" s="2"/>
      <x:c r="C48" s="2"/>
      <x:c r="D48" s="2"/>
      <x:c r="E48" s="2"/>
      <x:c r="F48" s="2"/>
      <x:c r="G48" s="2"/>
      <x:c r="H48" s="2"/>
    </x:row>
    <x:row r="49" ht="24" customHeight="1">
      <x:c r="A49" s="2"/>
      <x:c r="B49" s="2"/>
      <x:c r="C49" s="2"/>
      <x:c r="D49" s="2"/>
      <x:c r="E49" s="2"/>
      <x:c r="F49" s="2"/>
      <x:c r="G49" s="2"/>
      <x:c r="H49" s="2"/>
    </x:row>
    <x:row r="50" ht="24" customHeight="1">
      <x:c r="A50" s="2"/>
      <x:c r="B50" s="2"/>
      <x:c r="C50" s="2"/>
      <x:c r="D50" s="2"/>
      <x:c r="E50" s="2"/>
      <x:c r="F50" s="2"/>
      <x:c r="G50" s="2"/>
      <x:c r="H50" s="2"/>
    </x:row>
    <x:row r="51" ht="24" customHeight="1">
      <x:c r="A51" s="2"/>
      <x:c r="B51" s="2"/>
      <x:c r="C51" s="2"/>
      <x:c r="D51" s="2"/>
      <x:c r="E51" s="2"/>
      <x:c r="F51" s="2"/>
      <x:c r="G51" s="2"/>
      <x:c r="H51" s="2"/>
    </x:row>
    <x:row r="52" ht="24" customHeight="1">
      <x:c r="A52" s="2"/>
      <x:c r="B52" s="2"/>
      <x:c r="C52" s="2"/>
      <x:c r="D52" s="2"/>
      <x:c r="E52" s="2"/>
      <x:c r="F52" s="2"/>
      <x:c r="G52" s="2"/>
      <x:c r="H52" s="2"/>
    </x:row>
    <x:row r="53" ht="24" customHeight="1">
      <x:c r="A53" s="2"/>
      <x:c r="B53" s="2"/>
      <x:c r="C53" s="2"/>
      <x:c r="D53" s="2"/>
      <x:c r="E53" s="2"/>
      <x:c r="F53" s="2"/>
      <x:c r="G53" s="2"/>
      <x:c r="H53" s="2"/>
    </x:row>
    <x:row r="54" ht="24" customHeight="1">
      <x:c r="A54" s="2"/>
      <x:c r="B54" s="2"/>
      <x:c r="C54" s="2"/>
      <x:c r="D54" s="2"/>
      <x:c r="E54" s="2"/>
      <x:c r="F54" s="2"/>
      <x:c r="G54" s="2"/>
      <x:c r="H54" s="2"/>
    </x:row>
    <x:row r="55" ht="24" customHeight="1">
      <x:c r="A55" s="2"/>
      <x:c r="B55" s="2"/>
      <x:c r="C55" s="2"/>
      <x:c r="D55" s="2"/>
      <x:c r="E55" s="2"/>
      <x:c r="F55" s="2"/>
      <x:c r="G55" s="2"/>
      <x:c r="H55" s="2"/>
    </x:row>
    <x:row r="56" ht="24" customHeight="1">
      <x:c r="A56" s="2"/>
      <x:c r="B56" s="2"/>
      <x:c r="C56" s="2"/>
      <x:c r="D56" s="2"/>
      <x:c r="E56" s="2"/>
      <x:c r="F56" s="2"/>
      <x:c r="G56" s="2"/>
      <x:c r="H56" s="2"/>
    </x:row>
    <x:row r="57" ht="24" customHeight="1">
      <x:c r="A57" s="2"/>
      <x:c r="B57" s="2"/>
      <x:c r="C57" s="2"/>
      <x:c r="D57" s="2"/>
      <x:c r="E57" s="2"/>
      <x:c r="F57" s="2"/>
      <x:c r="G57" s="2"/>
      <x:c r="H57" s="2"/>
    </x:row>
    <x:row r="58" ht="24" customHeight="1">
      <x:c r="A58" s="2"/>
      <x:c r="B58" s="2"/>
      <x:c r="C58" s="2"/>
      <x:c r="D58" s="2"/>
      <x:c r="E58" s="2"/>
      <x:c r="F58" s="2"/>
      <x:c r="G58" s="2"/>
      <x:c r="H58" s="2"/>
    </x:row>
    <x:row r="59" ht="24" customHeight="1">
      <x:c r="A59" s="2"/>
      <x:c r="B59" s="2"/>
      <x:c r="C59" s="2"/>
      <x:c r="D59" s="2"/>
      <x:c r="E59" s="2"/>
      <x:c r="F59" s="2"/>
      <x:c r="G59" s="2"/>
      <x:c r="H59" s="2"/>
    </x:row>
    <x:row r="60" ht="24" customHeight="1">
      <x:c r="A60" s="2"/>
      <x:c r="B60" s="2"/>
      <x:c r="C60" s="2"/>
      <x:c r="D60" s="2"/>
      <x:c r="E60" s="2"/>
      <x:c r="F60" s="2"/>
      <x:c r="G60" s="2"/>
      <x:c r="H60" s="2"/>
    </x:row>
    <x:row r="61" ht="24" customHeight="1">
      <x:c r="A61" s="2"/>
      <x:c r="B61" s="2"/>
      <x:c r="C61" s="2"/>
      <x:c r="D61" s="2"/>
      <x:c r="E61" s="2"/>
      <x:c r="F61" s="2"/>
      <x:c r="G61" s="2"/>
      <x:c r="H61" s="2"/>
    </x:row>
    <x:row r="62" ht="24" customHeight="1">
      <x:c r="A62" s="2"/>
      <x:c r="B62" s="2"/>
      <x:c r="C62" s="2"/>
      <x:c r="D62" s="2"/>
      <x:c r="E62" s="2"/>
      <x:c r="F62" s="2"/>
      <x:c r="G62" s="2"/>
      <x:c r="H62" s="2"/>
    </x:row>
    <x:row r="63" ht="24" customHeight="1">
      <x:c r="A63" s="2"/>
      <x:c r="B63" s="2"/>
      <x:c r="C63" s="2"/>
      <x:c r="D63" s="2"/>
      <x:c r="E63" s="2"/>
      <x:c r="F63" s="2"/>
      <x:c r="G63" s="2"/>
      <x:c r="H63" s="2"/>
    </x:row>
    <x:row r="64" ht="24" customHeight="1">
      <x:c r="A64" s="2"/>
      <x:c r="B64" s="2"/>
      <x:c r="C64" s="2"/>
      <x:c r="D64" s="2"/>
      <x:c r="E64" s="2"/>
      <x:c r="F64" s="2"/>
      <x:c r="G64" s="2"/>
      <x:c r="H64" s="2"/>
    </x:row>
    <x:row r="65" ht="24" customHeight="1">
      <x:c r="A65" s="2"/>
      <x:c r="B65" s="2"/>
      <x:c r="C65" s="2"/>
      <x:c r="D65" s="2"/>
      <x:c r="E65" s="2"/>
      <x:c r="F65" s="2"/>
      <x:c r="G65" s="2"/>
      <x:c r="H65" s="2"/>
    </x:row>
  </x:sheetData>
  <x:mergeCells>
    <x:mergeCell ref="A1:F1"/>
    <x:mergeCell ref="A2:F2"/>
    <x:mergeCell ref="A3:F4"/>
    <x:mergeCell ref="B6:F6"/>
    <x:mergeCell ref="B7:F7"/>
    <x:mergeCell ref="B8:F8"/>
    <x:mergeCell ref="B9:F9"/>
    <x:mergeCell ref="B10:F10"/>
    <x:mergeCell ref="B11:F11"/>
    <x:mergeCell ref="B12:F12"/>
    <x:mergeCell ref="A13:F13"/>
    <x:mergeCell ref="C16:F16"/>
    <x:mergeCell ref="C17:F17"/>
    <x:mergeCell ref="C18:F18"/>
    <x:mergeCell ref="C19:F19"/>
    <x:mergeCell ref="C20:F20"/>
    <x:mergeCell ref="C21:F21"/>
    <x:mergeCell ref="C22:F22"/>
    <x:mergeCell ref="A25:F25"/>
    <x:mergeCell ref="C27:F27"/>
    <x:mergeCell ref="C28:F28"/>
    <x:mergeCell ref="C29:F29"/>
    <x:mergeCell ref="C30:F30"/>
    <x:mergeCell ref="C31:F31"/>
    <x:mergeCell ref="C32:F32"/>
    <x:mergeCell ref="C33:F33"/>
  </x:mergeCells>
  <x:conditionalFormatting sqref="A1:F43">
    <x:cfRule type="containsText" dxfId="12" priority="1" operator="containsText" text="Invalid input"/>
    <x:cfRule type="containsText" dxfId="13" priority="2" operator="containsText" text="Missing input"/>
    <x:cfRule type="containsText" dxfId="14" priority="3" operator="containsText" text="Arithmetic mismatch"/>
  </x:conditionalFormatting>
  <x:dataValidations count="3">
    <x:dataValidation type="list" sqref="B10">
      <x:formula1>"Not reviewed,In progress,Evidence entered — awaiting review"</x:formula1>
    </x:dataValidation>
    <x:dataValidation type="list" sqref="B12">
      <x:formula1>"Not reviewed,Corrections needed,Approved within stated scope"</x:formula1>
    </x:dataValidation>
    <x:dataValidation type="list" sqref="B28:B33">
      <x:formula1>"Not reviewed,In progress,Evidence entered — awaiting review"</x:formula1>
    </x:dataValidation>
  </x:dataValidations>
  <x:pageMargins left="0.7" right="0.7" top="0.75" bottom="0.75" header="0.3" footer="0.3"/>
</x:worksheet>
</file>